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 tabRatio="674"/>
  </bookViews>
  <sheets>
    <sheet name="REMONTY MIASTO" sheetId="1" r:id="rId1"/>
    <sheet name="REMONTY PLACE ZABAW" sheetId="2" r:id="rId2"/>
  </sheets>
  <definedNames>
    <definedName name="_xlnm.Print_Area" localSheetId="0">'REMONTY MIASTO'!$C$1:$N$25</definedName>
    <definedName name="_xlnm.Print_Area" localSheetId="1">'REMONTY PLACE ZABAW'!$C$3:$K$47</definedName>
  </definedNames>
  <calcPr calcId="145621"/>
</workbook>
</file>

<file path=xl/calcChain.xml><?xml version="1.0" encoding="utf-8"?>
<calcChain xmlns="http://schemas.openxmlformats.org/spreadsheetml/2006/main">
  <c r="K19" i="1" l="1"/>
  <c r="K27" i="2" l="1"/>
  <c r="K22" i="2"/>
  <c r="K17" i="2"/>
  <c r="L19" i="1" l="1"/>
  <c r="N19" i="1" s="1"/>
  <c r="I37" i="2" l="1"/>
  <c r="K37" i="2" s="1"/>
  <c r="I38" i="2"/>
  <c r="K38" i="2" s="1"/>
  <c r="I39" i="2"/>
  <c r="K39" i="2" s="1"/>
  <c r="I31" i="2"/>
  <c r="K31" i="2" s="1"/>
  <c r="I35" i="2"/>
  <c r="K35" i="2" s="1"/>
  <c r="L39" i="2" l="1"/>
  <c r="I13" i="2"/>
  <c r="K13" i="2" s="1"/>
  <c r="I29" i="2"/>
  <c r="K29" i="2" s="1"/>
  <c r="I30" i="2"/>
  <c r="K30" i="2" s="1"/>
  <c r="L31" i="2" l="1"/>
  <c r="K12" i="1"/>
  <c r="L12" i="1" s="1"/>
  <c r="N12" i="1" s="1"/>
  <c r="K11" i="1"/>
  <c r="L11" i="1" s="1"/>
  <c r="N11" i="1" s="1"/>
  <c r="I12" i="2"/>
  <c r="K12" i="2" s="1"/>
  <c r="I34" i="2" l="1"/>
  <c r="K34" i="2" s="1"/>
  <c r="I26" i="2" l="1"/>
  <c r="K26" i="2" s="1"/>
  <c r="I33" i="2"/>
  <c r="K33" i="2" s="1"/>
  <c r="L35" i="2" s="1"/>
  <c r="I16" i="2"/>
  <c r="K16" i="2" s="1"/>
  <c r="I15" i="2"/>
  <c r="K15" i="2" s="1"/>
  <c r="I21" i="2"/>
  <c r="K21" i="2" s="1"/>
  <c r="I19" i="2"/>
  <c r="K19" i="2" s="1"/>
  <c r="I20" i="2"/>
  <c r="K20" i="2" s="1"/>
  <c r="I25" i="2"/>
  <c r="K25" i="2" s="1"/>
  <c r="L22" i="2" l="1"/>
  <c r="L17" i="2"/>
  <c r="K20" i="1" l="1"/>
  <c r="L20" i="1" l="1"/>
  <c r="N20" i="1" s="1"/>
  <c r="I42" i="2" l="1"/>
  <c r="K42" i="2" s="1"/>
  <c r="I41" i="2"/>
  <c r="K41" i="2" s="1"/>
  <c r="K40" i="2"/>
  <c r="I11" i="2"/>
  <c r="K11" i="2" s="1"/>
  <c r="I8" i="2"/>
  <c r="I10" i="2"/>
  <c r="K10" i="2" s="1"/>
  <c r="I9" i="2"/>
  <c r="K9" i="2" s="1"/>
  <c r="K16" i="1"/>
  <c r="K9" i="1"/>
  <c r="L9" i="1" s="1"/>
  <c r="K10" i="1"/>
  <c r="L10" i="1" s="1"/>
  <c r="K13" i="1"/>
  <c r="L13" i="1" s="1"/>
  <c r="K14" i="1"/>
  <c r="L14" i="1" s="1"/>
  <c r="K15" i="1"/>
  <c r="L15" i="1" s="1"/>
  <c r="K17" i="1"/>
  <c r="L17" i="1" s="1"/>
  <c r="K18" i="1"/>
  <c r="L18" i="1" s="1"/>
  <c r="K8" i="1"/>
  <c r="L8" i="1" s="1"/>
  <c r="K7" i="1"/>
  <c r="L7" i="1" s="1"/>
  <c r="K8" i="2" l="1"/>
  <c r="L16" i="1"/>
  <c r="N16" i="1" s="1"/>
  <c r="N9" i="1"/>
  <c r="I24" i="2" l="1"/>
  <c r="K24" i="2" l="1"/>
  <c r="K43" i="2" s="1"/>
  <c r="I43" i="2"/>
  <c r="L27" i="2"/>
  <c r="N15" i="1"/>
  <c r="N14" i="1"/>
  <c r="N10" i="1"/>
  <c r="N18" i="1"/>
  <c r="N17" i="1"/>
  <c r="N13" i="1"/>
  <c r="N8" i="1"/>
  <c r="N7" i="1"/>
  <c r="N21" i="1" l="1"/>
  <c r="L21" i="1"/>
</calcChain>
</file>

<file path=xl/sharedStrings.xml><?xml version="1.0" encoding="utf-8"?>
<sst xmlns="http://schemas.openxmlformats.org/spreadsheetml/2006/main" count="154" uniqueCount="99">
  <si>
    <t>Rodzaj i zakres prac</t>
  </si>
  <si>
    <t>Powierzchnia lub objętość lub sztuki</t>
  </si>
  <si>
    <t>Wartość robót                netto</t>
  </si>
  <si>
    <t>VAT</t>
  </si>
  <si>
    <t>Wartość robót      brutto</t>
  </si>
  <si>
    <t>1.</t>
  </si>
  <si>
    <t xml:space="preserve">Malowanie impregnatem do drewna ławek parkowych </t>
  </si>
  <si>
    <t>2.</t>
  </si>
  <si>
    <t>3.</t>
  </si>
  <si>
    <t>Remont ławek parkowych - wymiana zniszczonych listew</t>
  </si>
  <si>
    <t>4.</t>
  </si>
  <si>
    <t>Mycie ławek parkowych</t>
  </si>
  <si>
    <t>5.</t>
  </si>
  <si>
    <t>Nieprzewidziane prace remontowe - pracownik</t>
  </si>
  <si>
    <t>6.</t>
  </si>
  <si>
    <t>Nieprzewidziane prace remontowe - praca samochodu</t>
  </si>
  <si>
    <t>7.</t>
  </si>
  <si>
    <t>Nieprzewidziane prace remontowe - materiały</t>
  </si>
  <si>
    <t>Remont ławek parkowych - na żeliwnych nogach - wymiana zniszczonych listew</t>
  </si>
  <si>
    <t>Jednostka miary</t>
  </si>
  <si>
    <t>szt.</t>
  </si>
  <si>
    <t>mb</t>
  </si>
  <si>
    <t>rg</t>
  </si>
  <si>
    <t>Wymiana piasku w piaskownicach - praca ręczna</t>
  </si>
  <si>
    <t>r-g</t>
  </si>
  <si>
    <t xml:space="preserve"> -</t>
  </si>
  <si>
    <t>8.</t>
  </si>
  <si>
    <t>9.</t>
  </si>
  <si>
    <t>10.</t>
  </si>
  <si>
    <t>11.</t>
  </si>
  <si>
    <t>12.</t>
  </si>
  <si>
    <t>13.</t>
  </si>
  <si>
    <t>14.</t>
  </si>
  <si>
    <t>15.</t>
  </si>
  <si>
    <r>
      <t>m</t>
    </r>
    <r>
      <rPr>
        <vertAlign val="superscript"/>
        <sz val="10"/>
        <color theme="1"/>
        <rFont val="Arial Narrow"/>
        <family val="2"/>
        <charset val="238"/>
      </rPr>
      <t>3</t>
    </r>
  </si>
  <si>
    <t>L.p.</t>
  </si>
  <si>
    <t xml:space="preserve"> - siatka bramki piłki nożnej o wymiarach bramki:</t>
  </si>
  <si>
    <t xml:space="preserve"> - siatka obręczy piłki koszykowej</t>
  </si>
  <si>
    <t>Zakładana krotność</t>
  </si>
  <si>
    <t>Nieprzewidziane prace remontowe - samochód</t>
  </si>
  <si>
    <t>Remont ławek parkowych - na cokołach murowanych  - wymiana zniszczonych listew</t>
  </si>
  <si>
    <t>wyspa</t>
  </si>
  <si>
    <t>Malowanie koszy na śmieci olejem do konserwacji drewna egzotycznego</t>
  </si>
  <si>
    <t>tereny                                   miasta</t>
  </si>
  <si>
    <t>park                   miejski</t>
  </si>
  <si>
    <t>Nieprzewidziane prace remontowe - materiał</t>
  </si>
  <si>
    <t>Malowanie ławek parkowych z oparciem olejem do konserwacji drewna egzotycznego</t>
  </si>
  <si>
    <t>Malowanie ławek parkowych bez oparcia olejem do konserwacji drewna egzotycznego</t>
  </si>
  <si>
    <t xml:space="preserve">Malowanie ławek parkowych impregnatem do drewna  </t>
  </si>
  <si>
    <t xml:space="preserve"> - wys. 2,00m, ocynk, średnicy drutu 5mm</t>
  </si>
  <si>
    <t xml:space="preserve"> - wys. 2,00m, ocynk, 2D, 656</t>
  </si>
  <si>
    <t xml:space="preserve"> - wys. 1,03m, 1,23m, 1,53m</t>
  </si>
  <si>
    <t xml:space="preserve"> - siatka do piłki siatkowej</t>
  </si>
  <si>
    <t>Dodatek do montażu paneli na wysokości 2-4m</t>
  </si>
  <si>
    <t>ZADANIE II                                                                                                                                                                                                                                                                                  BOISKA  I  PLACE  ZABAW</t>
  </si>
  <si>
    <t>Mycie urządzeń siłowni zewnętrznych</t>
  </si>
  <si>
    <t xml:space="preserve"> - łukowy, wys. 1,03-1,23, kolor zielony</t>
  </si>
  <si>
    <t>Malowanie mostów w Parku Miejskim</t>
  </si>
  <si>
    <t>Malowanie lampy zabytkowej w Parku Miejskim</t>
  </si>
  <si>
    <t xml:space="preserve">ZADANIE I                                                                                                                       MAŁA  ARCHITEKTURA                               </t>
  </si>
  <si>
    <t>Montaż białych ławek parkowych w Parku Miejskim</t>
  </si>
  <si>
    <t>Remont elementów wyposażenia boisk:</t>
  </si>
  <si>
    <t>Remont elementów ogrodzenia panelowego:</t>
  </si>
  <si>
    <t>Remont piłkochwytów panelowych boisk:</t>
  </si>
  <si>
    <t>Remont elementów furtek ogrodzeniowych:</t>
  </si>
  <si>
    <t>Remont elementów drewnianych urządzenia wielofunkcyjnego:</t>
  </si>
  <si>
    <t xml:space="preserve"> - wymiana zawiasu furtki *</t>
  </si>
  <si>
    <t xml:space="preserve"> - wymiana klamki furtki *</t>
  </si>
  <si>
    <t xml:space="preserve"> - wymiana wkładki zamka patentowego *</t>
  </si>
  <si>
    <t xml:space="preserve"> - deska podestowa *</t>
  </si>
  <si>
    <t xml:space="preserve"> - półwałek, wałek (drabinki, trapy, podesty, daszki) *</t>
  </si>
  <si>
    <t xml:space="preserve"> - drewniane urządzenie wielofunkcyjne </t>
  </si>
  <si>
    <t xml:space="preserve"> - drewniana huśtawka łańcuchowa</t>
  </si>
  <si>
    <t xml:space="preserve"> - ważka</t>
  </si>
  <si>
    <r>
      <t xml:space="preserve"> - belka nośna huśtawki </t>
    </r>
    <r>
      <rPr>
        <sz val="11"/>
        <rFont val="Calibri"/>
        <family val="2"/>
        <charset val="238"/>
      </rPr>
      <t>Ø</t>
    </r>
    <r>
      <rPr>
        <sz val="11"/>
        <rFont val="Arial Narrow"/>
        <family val="2"/>
        <charset val="238"/>
      </rPr>
      <t>10cm, dł.200cm</t>
    </r>
  </si>
  <si>
    <t>RAZEM:</t>
  </si>
  <si>
    <t>(3x4x6)=10</t>
  </si>
  <si>
    <t>(6+7+8)=9</t>
  </si>
  <si>
    <t>Remont ławek betonowych z oparciem typu "dona" - demontaż, szlifowanie, impregnacja, montaż listew</t>
  </si>
  <si>
    <t>VAT           [%]</t>
  </si>
  <si>
    <t>Remonty i naprawy elementów małej architektury na terenach zieleni w mieście Piła w 2019 roku.</t>
  </si>
  <si>
    <t>Cena jednostkowa netto</t>
  </si>
  <si>
    <t xml:space="preserve">Wartość robót                netto                         </t>
  </si>
  <si>
    <t xml:space="preserve">Wartość robót      brutto                          </t>
  </si>
  <si>
    <t>(4x5x6)=7</t>
  </si>
  <si>
    <t>Demontaż urządzenia zabawowego:</t>
  </si>
  <si>
    <t>* cena za pierwszą sztukę na obiekcie jednego dnia, kolejne sztuki 50% ceny wyjściowej.</t>
  </si>
  <si>
    <t>Kwota przeznaczona na zakup materiału:</t>
  </si>
  <si>
    <t>Remonty i naprawy elementów małej architektury na terenach boisk i placów zabaw w mieście Piła w 2019 roku</t>
  </si>
  <si>
    <t xml:space="preserve">Kontrole rutynowe przez oględziny w obecności przedstawiciela ZDiZ wraz z wpisem do protokołu kontroli </t>
  </si>
  <si>
    <t>objazd</t>
  </si>
  <si>
    <t>Łączna ilość jednostek  miary</t>
  </si>
  <si>
    <t>Ilość z podziałem na lokalizacje</t>
  </si>
  <si>
    <t>Zakładana krotność w sezonie</t>
  </si>
  <si>
    <t xml:space="preserve"> Załącznik 4.2.</t>
  </si>
  <si>
    <t>Załącznik 4.1.</t>
  </si>
  <si>
    <t>Uwaga!</t>
  </si>
  <si>
    <t>Zamawiający informuje, iż kwota przedstawiona w poz. 7,8,9,13 jest kwotą niezmienną. Wykonawca sporządzająca kosztorys ofertowy winnien uwzględnić ją i zachować bez zmiany.</t>
  </si>
  <si>
    <t>Zamawiający informuje, iż kwota przedstawiona w poz. 14 jest kwotą niezmienną. Wykonawca sporządzająca kosztorys ofertowy winnien uwzględnić ją i zachować bez zmiany.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</si>
</sst>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6" fillId="0" borderId="0" xfId="0" applyFont="1" applyBorder="1" applyAlignment="1">
      <alignment horizontal="center" vertical="center"/>
    </xf>
    <xf numFmtId="44" fontId="6" fillId="0" borderId="0" xfId="1" applyFont="1" applyAlignment="1">
      <alignment horizontal="right" vertical="center"/>
    </xf>
    <xf numFmtId="0" fontId="6" fillId="0" borderId="0" xfId="0" applyFont="1"/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44" fontId="6" fillId="0" borderId="0" xfId="1" applyFont="1" applyFill="1" applyBorder="1" applyAlignment="1">
      <alignment horizontal="right" vertical="center"/>
    </xf>
    <xf numFmtId="44" fontId="6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44" fontId="6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right" vertical="center"/>
    </xf>
    <xf numFmtId="0" fontId="5" fillId="0" borderId="1" xfId="0" applyFont="1" applyBorder="1"/>
    <xf numFmtId="44" fontId="6" fillId="0" borderId="1" xfId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9" fillId="0" borderId="0" xfId="0" applyFont="1" applyFill="1" applyBorder="1" applyAlignment="1">
      <alignment horizontal="center" vertical="center"/>
    </xf>
    <xf numFmtId="44" fontId="6" fillId="0" borderId="0" xfId="0" applyNumberFormat="1" applyFont="1" applyFill="1" applyBorder="1" applyAlignment="1">
      <alignment vertical="center"/>
    </xf>
    <xf numFmtId="0" fontId="5" fillId="0" borderId="16" xfId="0" applyFont="1" applyFill="1" applyBorder="1"/>
    <xf numFmtId="0" fontId="5" fillId="0" borderId="30" xfId="0" applyFont="1" applyFill="1" applyBorder="1"/>
    <xf numFmtId="0" fontId="6" fillId="0" borderId="3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4" fontId="6" fillId="0" borderId="30" xfId="1" applyFont="1" applyBorder="1" applyAlignment="1">
      <alignment horizontal="center" vertical="center"/>
    </xf>
    <xf numFmtId="44" fontId="6" fillId="0" borderId="30" xfId="0" applyNumberFormat="1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/>
    </xf>
    <xf numFmtId="0" fontId="9" fillId="0" borderId="3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44" fontId="6" fillId="0" borderId="30" xfId="1" applyFont="1" applyFill="1" applyBorder="1" applyAlignment="1">
      <alignment horizontal="right" vertical="center"/>
    </xf>
    <xf numFmtId="44" fontId="6" fillId="0" borderId="30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vertical="center"/>
    </xf>
    <xf numFmtId="0" fontId="5" fillId="0" borderId="26" xfId="0" applyFont="1" applyFill="1" applyBorder="1"/>
    <xf numFmtId="0" fontId="6" fillId="0" borderId="26" xfId="0" applyFont="1" applyFill="1" applyBorder="1"/>
    <xf numFmtId="0" fontId="5" fillId="0" borderId="20" xfId="0" applyFont="1" applyFill="1" applyBorder="1"/>
    <xf numFmtId="0" fontId="6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44" fontId="6" fillId="0" borderId="21" xfId="0" applyNumberFormat="1" applyFont="1" applyFill="1" applyBorder="1" applyAlignment="1">
      <alignment horizontal="center"/>
    </xf>
    <xf numFmtId="0" fontId="5" fillId="0" borderId="26" xfId="0" applyFont="1" applyFill="1" applyBorder="1" applyAlignment="1"/>
    <xf numFmtId="0" fontId="5" fillId="0" borderId="21" xfId="0" applyFont="1" applyFill="1" applyBorder="1"/>
    <xf numFmtId="0" fontId="6" fillId="0" borderId="2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44" fontId="6" fillId="0" borderId="26" xfId="1" applyFont="1" applyFill="1" applyBorder="1" applyAlignment="1">
      <alignment horizontal="right" vertical="center"/>
    </xf>
    <xf numFmtId="44" fontId="6" fillId="0" borderId="26" xfId="0" applyNumberFormat="1" applyFont="1" applyFill="1" applyBorder="1"/>
    <xf numFmtId="0" fontId="5" fillId="0" borderId="31" xfId="0" applyFont="1" applyFill="1" applyBorder="1" applyAlignment="1">
      <alignment horizontal="left"/>
    </xf>
    <xf numFmtId="0" fontId="0" fillId="0" borderId="26" xfId="0" applyFill="1" applyBorder="1"/>
    <xf numFmtId="0" fontId="5" fillId="0" borderId="16" xfId="0" applyFont="1" applyFill="1" applyBorder="1" applyAlignment="1">
      <alignment wrapText="1"/>
    </xf>
    <xf numFmtId="0" fontId="6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44" fontId="6" fillId="0" borderId="29" xfId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44" fontId="6" fillId="0" borderId="29" xfId="0" applyNumberFormat="1" applyFont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vertical="center" textRotation="90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/>
    <xf numFmtId="0" fontId="5" fillId="0" borderId="31" xfId="0" applyFont="1" applyFill="1" applyBorder="1"/>
    <xf numFmtId="0" fontId="5" fillId="0" borderId="21" xfId="0" applyFont="1" applyFill="1" applyBorder="1" applyAlignment="1">
      <alignment horizontal="left" vertical="center" wrapText="1"/>
    </xf>
    <xf numFmtId="44" fontId="6" fillId="0" borderId="21" xfId="1" applyFont="1" applyBorder="1" applyAlignment="1">
      <alignment horizontal="center" vertical="center"/>
    </xf>
    <xf numFmtId="44" fontId="6" fillId="0" borderId="21" xfId="0" applyNumberFormat="1" applyFont="1" applyBorder="1" applyAlignment="1">
      <alignment horizontal="right" vertical="center"/>
    </xf>
    <xf numFmtId="0" fontId="5" fillId="0" borderId="21" xfId="0" applyFont="1" applyFill="1" applyBorder="1" applyAlignment="1"/>
    <xf numFmtId="0" fontId="8" fillId="0" borderId="31" xfId="0" applyFont="1" applyFill="1" applyBorder="1" applyAlignment="1">
      <alignment vertical="top" wrapText="1"/>
    </xf>
    <xf numFmtId="0" fontId="16" fillId="0" borderId="26" xfId="0" applyFont="1" applyFill="1" applyBorder="1"/>
    <xf numFmtId="0" fontId="8" fillId="0" borderId="16" xfId="0" applyFont="1" applyFill="1" applyBorder="1" applyAlignment="1">
      <alignment vertical="top" wrapText="1"/>
    </xf>
    <xf numFmtId="0" fontId="8" fillId="0" borderId="20" xfId="0" applyFont="1" applyFill="1" applyBorder="1" applyAlignment="1">
      <alignment vertical="top" wrapText="1"/>
    </xf>
    <xf numFmtId="44" fontId="9" fillId="0" borderId="0" xfId="1" applyFont="1" applyFill="1" applyBorder="1" applyAlignment="1">
      <alignment horizontal="right" vertical="center"/>
    </xf>
    <xf numFmtId="44" fontId="9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0" fillId="0" borderId="18" xfId="0" applyBorder="1"/>
    <xf numFmtId="0" fontId="5" fillId="0" borderId="10" xfId="0" applyFont="1" applyBorder="1"/>
    <xf numFmtId="0" fontId="14" fillId="0" borderId="0" xfId="0" applyFont="1" applyAlignment="1"/>
    <xf numFmtId="0" fontId="4" fillId="2" borderId="23" xfId="0" applyFont="1" applyFill="1" applyBorder="1" applyAlignment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44" fontId="6" fillId="0" borderId="19" xfId="0" applyNumberFormat="1" applyFont="1" applyBorder="1" applyAlignment="1">
      <alignment horizontal="center" vertical="center"/>
    </xf>
    <xf numFmtId="44" fontId="6" fillId="0" borderId="3" xfId="0" applyNumberFormat="1" applyFont="1" applyBorder="1" applyAlignment="1">
      <alignment horizontal="center" vertical="center"/>
    </xf>
    <xf numFmtId="44" fontId="6" fillId="0" borderId="3" xfId="0" applyNumberFormat="1" applyFont="1" applyBorder="1" applyAlignment="1">
      <alignment vertical="center"/>
    </xf>
    <xf numFmtId="44" fontId="6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right" vertical="center"/>
    </xf>
    <xf numFmtId="44" fontId="6" fillId="0" borderId="7" xfId="0" applyNumberFormat="1" applyFont="1" applyBorder="1" applyAlignment="1">
      <alignment vertical="center"/>
    </xf>
    <xf numFmtId="44" fontId="3" fillId="2" borderId="36" xfId="0" applyNumberFormat="1" applyFont="1" applyFill="1" applyBorder="1"/>
    <xf numFmtId="0" fontId="6" fillId="2" borderId="17" xfId="0" applyFont="1" applyFill="1" applyBorder="1"/>
    <xf numFmtId="44" fontId="3" fillId="2" borderId="37" xfId="0" applyNumberFormat="1" applyFont="1" applyFill="1" applyBorder="1"/>
    <xf numFmtId="0" fontId="15" fillId="0" borderId="0" xfId="0" applyFont="1" applyAlignment="1">
      <alignment horizontal="right"/>
    </xf>
    <xf numFmtId="44" fontId="6" fillId="0" borderId="28" xfId="0" applyNumberFormat="1" applyFont="1" applyBorder="1" applyAlignment="1">
      <alignment horizontal="center" vertical="center"/>
    </xf>
    <xf numFmtId="44" fontId="6" fillId="0" borderId="24" xfId="0" applyNumberFormat="1" applyFont="1" applyBorder="1" applyAlignment="1">
      <alignment horizontal="center" vertical="center"/>
    </xf>
    <xf numFmtId="0" fontId="5" fillId="0" borderId="27" xfId="0" applyFont="1" applyFill="1" applyBorder="1"/>
    <xf numFmtId="44" fontId="6" fillId="0" borderId="12" xfId="0" applyNumberFormat="1" applyFont="1" applyFill="1" applyBorder="1" applyAlignment="1">
      <alignment horizontal="center" vertical="center"/>
    </xf>
    <xf numFmtId="44" fontId="6" fillId="0" borderId="28" xfId="0" applyNumberFormat="1" applyFont="1" applyFill="1" applyBorder="1" applyAlignment="1">
      <alignment horizontal="center" vertical="center"/>
    </xf>
    <xf numFmtId="44" fontId="6" fillId="0" borderId="27" xfId="0" applyNumberFormat="1" applyFont="1" applyFill="1" applyBorder="1" applyAlignment="1">
      <alignment horizontal="center" vertical="center"/>
    </xf>
    <xf numFmtId="0" fontId="0" fillId="0" borderId="27" xfId="0" applyFill="1" applyBorder="1"/>
    <xf numFmtId="44" fontId="6" fillId="0" borderId="12" xfId="0" applyNumberFormat="1" applyFont="1" applyBorder="1" applyAlignment="1">
      <alignment horizontal="center" vertical="center"/>
    </xf>
    <xf numFmtId="0" fontId="16" fillId="0" borderId="27" xfId="0" applyFont="1" applyFill="1" applyBorder="1"/>
    <xf numFmtId="44" fontId="9" fillId="0" borderId="12" xfId="0" applyNumberFormat="1" applyFont="1" applyBorder="1" applyAlignment="1">
      <alignment horizontal="center" vertical="center"/>
    </xf>
    <xf numFmtId="0" fontId="5" fillId="0" borderId="38" xfId="0" applyFont="1" applyFill="1" applyBorder="1"/>
    <xf numFmtId="0" fontId="6" fillId="0" borderId="38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44" fontId="6" fillId="0" borderId="38" xfId="1" applyFont="1" applyFill="1" applyBorder="1" applyAlignment="1">
      <alignment horizontal="right" vertical="center"/>
    </xf>
    <xf numFmtId="44" fontId="6" fillId="0" borderId="38" xfId="0" applyNumberFormat="1" applyFont="1" applyFill="1" applyBorder="1"/>
    <xf numFmtId="0" fontId="6" fillId="0" borderId="38" xfId="0" applyFont="1" applyBorder="1" applyAlignment="1">
      <alignment horizontal="center" vertical="center"/>
    </xf>
    <xf numFmtId="44" fontId="6" fillId="0" borderId="35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4" fontId="6" fillId="0" borderId="18" xfId="0" applyNumberFormat="1" applyFont="1" applyBorder="1" applyAlignment="1">
      <alignment horizontal="center" vertical="center"/>
    </xf>
    <xf numFmtId="0" fontId="13" fillId="0" borderId="1" xfId="0" applyFont="1" applyBorder="1"/>
    <xf numFmtId="0" fontId="13" fillId="0" borderId="10" xfId="0" applyFont="1" applyBorder="1"/>
    <xf numFmtId="0" fontId="18" fillId="0" borderId="0" xfId="0" applyFont="1"/>
    <xf numFmtId="0" fontId="19" fillId="0" borderId="0" xfId="0" applyFont="1"/>
    <xf numFmtId="0" fontId="4" fillId="2" borderId="13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19" fillId="0" borderId="0" xfId="0" applyFont="1" applyAlignment="1">
      <alignment vertical="center"/>
    </xf>
    <xf numFmtId="0" fontId="14" fillId="0" borderId="0" xfId="0" applyFont="1"/>
    <xf numFmtId="0" fontId="20" fillId="0" borderId="0" xfId="0" applyFont="1"/>
    <xf numFmtId="0" fontId="5" fillId="2" borderId="3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15" fillId="0" borderId="0" xfId="0" applyFont="1" applyAlignment="1"/>
    <xf numFmtId="44" fontId="6" fillId="0" borderId="21" xfId="1" applyFont="1" applyFill="1" applyBorder="1" applyAlignment="1">
      <alignment horizontal="right" vertical="center"/>
    </xf>
    <xf numFmtId="44" fontId="6" fillId="0" borderId="21" xfId="0" applyNumberFormat="1" applyFont="1" applyFill="1" applyBorder="1"/>
    <xf numFmtId="0" fontId="4" fillId="2" borderId="13" xfId="0" applyFont="1" applyFill="1" applyBorder="1" applyAlignment="1">
      <alignment vertical="top"/>
    </xf>
    <xf numFmtId="0" fontId="0" fillId="2" borderId="25" xfId="0" applyFill="1" applyBorder="1" applyAlignment="1">
      <alignment vertical="top"/>
    </xf>
    <xf numFmtId="44" fontId="12" fillId="2" borderId="1" xfId="1" applyFont="1" applyFill="1" applyBorder="1" applyAlignment="1">
      <alignment horizontal="center" vertical="center" textRotation="90" wrapText="1"/>
    </xf>
    <xf numFmtId="44" fontId="12" fillId="2" borderId="1" xfId="1" applyFont="1" applyFill="1" applyBorder="1" applyAlignment="1">
      <alignment horizontal="center" vertical="center" textRotation="90"/>
    </xf>
    <xf numFmtId="49" fontId="0" fillId="0" borderId="0" xfId="0" applyNumberFormat="1" applyAlignment="1">
      <alignment wrapText="1"/>
    </xf>
    <xf numFmtId="0" fontId="21" fillId="0" borderId="0" xfId="0" applyFont="1"/>
    <xf numFmtId="0" fontId="0" fillId="0" borderId="0" xfId="0" applyAlignment="1">
      <alignment wrapText="1"/>
    </xf>
    <xf numFmtId="0" fontId="22" fillId="0" borderId="0" xfId="0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44" fontId="4" fillId="2" borderId="15" xfId="1" applyFont="1" applyFill="1" applyBorder="1" applyAlignment="1">
      <alignment horizontal="center" vertical="top" wrapText="1"/>
    </xf>
    <xf numFmtId="44" fontId="4" fillId="2" borderId="29" xfId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top"/>
    </xf>
    <xf numFmtId="0" fontId="4" fillId="2" borderId="29" xfId="0" applyFont="1" applyFill="1" applyBorder="1" applyAlignment="1">
      <alignment horizontal="center" vertical="top"/>
    </xf>
    <xf numFmtId="0" fontId="5" fillId="2" borderId="3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25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7"/>
  <sheetViews>
    <sheetView tabSelected="1" topLeftCell="A16" workbookViewId="0">
      <selection activeCell="D24" sqref="D24"/>
    </sheetView>
  </sheetViews>
  <sheetFormatPr defaultRowHeight="15" x14ac:dyDescent="0.25"/>
  <cols>
    <col min="2" max="2" width="7.85546875" hidden="1" customWidth="1"/>
    <col min="3" max="3" width="3.140625" customWidth="1"/>
    <col min="4" max="4" width="48.28515625" customWidth="1"/>
    <col min="5" max="5" width="10.140625" customWidth="1"/>
    <col min="6" max="6" width="7.85546875" customWidth="1"/>
    <col min="7" max="7" width="7.42578125" customWidth="1"/>
    <col min="8" max="10" width="4.28515625" style="18" customWidth="1"/>
    <col min="11" max="11" width="9.5703125" customWidth="1"/>
    <col min="12" max="12" width="11.42578125" customWidth="1"/>
    <col min="13" max="13" width="5.42578125" customWidth="1"/>
    <col min="14" max="14" width="11.42578125" customWidth="1"/>
  </cols>
  <sheetData>
    <row r="2" spans="2:14" x14ac:dyDescent="0.25">
      <c r="C2" s="144" t="s">
        <v>80</v>
      </c>
      <c r="D2" s="144"/>
      <c r="E2" s="144"/>
      <c r="F2" s="144"/>
      <c r="G2" s="144"/>
      <c r="H2" s="144"/>
      <c r="I2" s="144"/>
      <c r="J2" s="144"/>
      <c r="K2" s="144"/>
      <c r="L2" s="79"/>
      <c r="M2" s="79"/>
      <c r="N2" s="94" t="s">
        <v>95</v>
      </c>
    </row>
    <row r="4" spans="2:14" ht="27" customHeight="1" x14ac:dyDescent="0.25">
      <c r="B4" s="145" t="s">
        <v>59</v>
      </c>
      <c r="C4" s="119" t="s">
        <v>35</v>
      </c>
      <c r="D4" s="82" t="s">
        <v>0</v>
      </c>
      <c r="E4" s="152" t="s">
        <v>81</v>
      </c>
      <c r="F4" s="148" t="s">
        <v>93</v>
      </c>
      <c r="G4" s="148" t="s">
        <v>19</v>
      </c>
      <c r="H4" s="154" t="s">
        <v>92</v>
      </c>
      <c r="I4" s="155"/>
      <c r="J4" s="156"/>
      <c r="K4" s="148" t="s">
        <v>91</v>
      </c>
      <c r="L4" s="148" t="s">
        <v>82</v>
      </c>
      <c r="M4" s="148" t="s">
        <v>79</v>
      </c>
      <c r="N4" s="150" t="s">
        <v>83</v>
      </c>
    </row>
    <row r="5" spans="2:14" ht="28.5" customHeight="1" x14ac:dyDescent="0.25">
      <c r="B5" s="146"/>
      <c r="C5" s="120"/>
      <c r="D5" s="80"/>
      <c r="E5" s="153"/>
      <c r="F5" s="149"/>
      <c r="G5" s="149"/>
      <c r="H5" s="136" t="s">
        <v>43</v>
      </c>
      <c r="I5" s="137" t="s">
        <v>41</v>
      </c>
      <c r="J5" s="136" t="s">
        <v>44</v>
      </c>
      <c r="K5" s="149"/>
      <c r="L5" s="149"/>
      <c r="M5" s="149"/>
      <c r="N5" s="151"/>
    </row>
    <row r="6" spans="2:14" ht="13.5" customHeight="1" x14ac:dyDescent="0.25">
      <c r="B6" s="146"/>
      <c r="C6" s="121">
        <v>1</v>
      </c>
      <c r="D6" s="81">
        <v>2</v>
      </c>
      <c r="E6" s="81">
        <v>3</v>
      </c>
      <c r="F6" s="81">
        <v>4</v>
      </c>
      <c r="G6" s="81">
        <v>5</v>
      </c>
      <c r="H6" s="81">
        <v>6</v>
      </c>
      <c r="I6" s="81">
        <v>7</v>
      </c>
      <c r="J6" s="81">
        <v>8</v>
      </c>
      <c r="K6" s="81" t="s">
        <v>77</v>
      </c>
      <c r="L6" s="81" t="s">
        <v>76</v>
      </c>
      <c r="M6" s="81">
        <v>11</v>
      </c>
      <c r="N6" s="83">
        <v>12</v>
      </c>
    </row>
    <row r="7" spans="2:14" ht="16.5" x14ac:dyDescent="0.25">
      <c r="B7" s="146"/>
      <c r="C7" s="122" t="s">
        <v>5</v>
      </c>
      <c r="D7" s="55" t="s">
        <v>48</v>
      </c>
      <c r="E7" s="56"/>
      <c r="F7" s="57">
        <v>1</v>
      </c>
      <c r="G7" s="57" t="s">
        <v>20</v>
      </c>
      <c r="H7" s="57">
        <v>170</v>
      </c>
      <c r="I7" s="57">
        <v>44</v>
      </c>
      <c r="J7" s="57">
        <v>50</v>
      </c>
      <c r="K7" s="57">
        <f t="shared" ref="K7:K19" si="0">H7+I7+J7</f>
        <v>264</v>
      </c>
      <c r="L7" s="58">
        <f t="shared" ref="L7:L20" si="1">E7*K7*F7</f>
        <v>0</v>
      </c>
      <c r="M7" s="57">
        <v>23</v>
      </c>
      <c r="N7" s="84">
        <f t="shared" ref="N7" si="2">L7*1.23</f>
        <v>0</v>
      </c>
    </row>
    <row r="8" spans="2:14" ht="33" x14ac:dyDescent="0.25">
      <c r="B8" s="146"/>
      <c r="C8" s="123" t="s">
        <v>7</v>
      </c>
      <c r="D8" s="12" t="s">
        <v>46</v>
      </c>
      <c r="E8" s="13"/>
      <c r="F8" s="14">
        <v>1</v>
      </c>
      <c r="G8" s="14"/>
      <c r="H8" s="14">
        <v>19</v>
      </c>
      <c r="I8" s="14">
        <v>30</v>
      </c>
      <c r="J8" s="14"/>
      <c r="K8" s="14">
        <f t="shared" si="0"/>
        <v>49</v>
      </c>
      <c r="L8" s="15">
        <f t="shared" si="1"/>
        <v>0</v>
      </c>
      <c r="M8" s="14">
        <v>23</v>
      </c>
      <c r="N8" s="85">
        <f>L8*1.23</f>
        <v>0</v>
      </c>
    </row>
    <row r="9" spans="2:14" ht="33.75" customHeight="1" x14ac:dyDescent="0.25">
      <c r="B9" s="146"/>
      <c r="C9" s="123" t="s">
        <v>8</v>
      </c>
      <c r="D9" s="12" t="s">
        <v>47</v>
      </c>
      <c r="E9" s="13"/>
      <c r="F9" s="14">
        <v>1</v>
      </c>
      <c r="G9" s="14" t="s">
        <v>20</v>
      </c>
      <c r="H9" s="14"/>
      <c r="I9" s="14">
        <v>18</v>
      </c>
      <c r="J9" s="14"/>
      <c r="K9" s="14">
        <f t="shared" si="0"/>
        <v>18</v>
      </c>
      <c r="L9" s="15">
        <f t="shared" si="1"/>
        <v>0</v>
      </c>
      <c r="M9" s="14">
        <v>23</v>
      </c>
      <c r="N9" s="85">
        <f t="shared" ref="N9" si="3">L9*1.23</f>
        <v>0</v>
      </c>
    </row>
    <row r="10" spans="2:14" ht="33.75" customHeight="1" x14ac:dyDescent="0.25">
      <c r="B10" s="146"/>
      <c r="C10" s="123" t="s">
        <v>10</v>
      </c>
      <c r="D10" s="12" t="s">
        <v>42</v>
      </c>
      <c r="E10" s="13"/>
      <c r="F10" s="14">
        <v>1</v>
      </c>
      <c r="G10" s="14" t="s">
        <v>20</v>
      </c>
      <c r="H10" s="14">
        <v>19</v>
      </c>
      <c r="I10" s="14">
        <v>30</v>
      </c>
      <c r="J10" s="14"/>
      <c r="K10" s="14">
        <f t="shared" si="0"/>
        <v>49</v>
      </c>
      <c r="L10" s="15">
        <f t="shared" si="1"/>
        <v>0</v>
      </c>
      <c r="M10" s="14">
        <v>23</v>
      </c>
      <c r="N10" s="85">
        <f>L10*1.23</f>
        <v>0</v>
      </c>
    </row>
    <row r="11" spans="2:14" ht="16.5" customHeight="1" x14ac:dyDescent="0.25">
      <c r="B11" s="146"/>
      <c r="C11" s="123" t="s">
        <v>12</v>
      </c>
      <c r="D11" s="55" t="s">
        <v>57</v>
      </c>
      <c r="E11" s="56"/>
      <c r="F11" s="57">
        <v>1</v>
      </c>
      <c r="G11" s="57" t="s">
        <v>20</v>
      </c>
      <c r="H11" s="57"/>
      <c r="I11" s="57"/>
      <c r="J11" s="57">
        <v>6</v>
      </c>
      <c r="K11" s="57">
        <f t="shared" si="0"/>
        <v>6</v>
      </c>
      <c r="L11" s="58">
        <f t="shared" si="1"/>
        <v>0</v>
      </c>
      <c r="M11" s="57">
        <v>23</v>
      </c>
      <c r="N11" s="84">
        <f t="shared" ref="N11" si="4">L11*1.23</f>
        <v>0</v>
      </c>
    </row>
    <row r="12" spans="2:14" ht="16.5" customHeight="1" x14ac:dyDescent="0.25">
      <c r="B12" s="146"/>
      <c r="C12" s="123" t="s">
        <v>14</v>
      </c>
      <c r="D12" s="12" t="s">
        <v>58</v>
      </c>
      <c r="E12" s="13"/>
      <c r="F12" s="57">
        <v>1</v>
      </c>
      <c r="G12" s="57" t="s">
        <v>20</v>
      </c>
      <c r="H12" s="57"/>
      <c r="I12" s="57"/>
      <c r="J12" s="57">
        <v>1</v>
      </c>
      <c r="K12" s="57">
        <f t="shared" si="0"/>
        <v>1</v>
      </c>
      <c r="L12" s="58">
        <f t="shared" si="1"/>
        <v>0</v>
      </c>
      <c r="M12" s="57">
        <v>23</v>
      </c>
      <c r="N12" s="84">
        <f t="shared" ref="N12" si="5">L12*1.23</f>
        <v>0</v>
      </c>
    </row>
    <row r="13" spans="2:14" ht="33" customHeight="1" x14ac:dyDescent="0.25">
      <c r="B13" s="146"/>
      <c r="C13" s="123" t="s">
        <v>16</v>
      </c>
      <c r="D13" s="12" t="s">
        <v>18</v>
      </c>
      <c r="E13" s="13"/>
      <c r="F13" s="14">
        <v>1</v>
      </c>
      <c r="G13" s="14" t="s">
        <v>20</v>
      </c>
      <c r="H13" s="14">
        <v>120</v>
      </c>
      <c r="I13" s="14">
        <v>20</v>
      </c>
      <c r="J13" s="14"/>
      <c r="K13" s="14">
        <f t="shared" si="0"/>
        <v>140</v>
      </c>
      <c r="L13" s="15">
        <f t="shared" si="1"/>
        <v>0</v>
      </c>
      <c r="M13" s="14">
        <v>23</v>
      </c>
      <c r="N13" s="86">
        <f>L13*1.23</f>
        <v>0</v>
      </c>
    </row>
    <row r="14" spans="2:14" ht="33" x14ac:dyDescent="0.25">
      <c r="B14" s="146"/>
      <c r="C14" s="123" t="s">
        <v>26</v>
      </c>
      <c r="D14" s="12" t="s">
        <v>78</v>
      </c>
      <c r="E14" s="13"/>
      <c r="F14" s="14">
        <v>1</v>
      </c>
      <c r="G14" s="14" t="s">
        <v>20</v>
      </c>
      <c r="H14" s="14">
        <v>30</v>
      </c>
      <c r="I14" s="14"/>
      <c r="J14" s="115"/>
      <c r="K14" s="14">
        <f t="shared" si="0"/>
        <v>30</v>
      </c>
      <c r="L14" s="15">
        <f t="shared" si="1"/>
        <v>0</v>
      </c>
      <c r="M14" s="14">
        <v>23</v>
      </c>
      <c r="N14" s="86">
        <f>L14*1.23</f>
        <v>0</v>
      </c>
    </row>
    <row r="15" spans="2:14" ht="33" x14ac:dyDescent="0.25">
      <c r="B15" s="146"/>
      <c r="C15" s="123" t="s">
        <v>27</v>
      </c>
      <c r="D15" s="12" t="s">
        <v>40</v>
      </c>
      <c r="E15" s="13"/>
      <c r="F15" s="14">
        <v>1</v>
      </c>
      <c r="G15" s="14" t="s">
        <v>21</v>
      </c>
      <c r="H15" s="14">
        <v>55</v>
      </c>
      <c r="I15" s="14"/>
      <c r="J15" s="115"/>
      <c r="K15" s="14">
        <f t="shared" si="0"/>
        <v>55</v>
      </c>
      <c r="L15" s="15">
        <f t="shared" si="1"/>
        <v>0</v>
      </c>
      <c r="M15" s="14">
        <v>23</v>
      </c>
      <c r="N15" s="86">
        <f>L15*1.23</f>
        <v>0</v>
      </c>
    </row>
    <row r="16" spans="2:14" ht="16.5" x14ac:dyDescent="0.25">
      <c r="B16" s="146"/>
      <c r="C16" s="123" t="s">
        <v>28</v>
      </c>
      <c r="D16" s="12" t="s">
        <v>60</v>
      </c>
      <c r="E16" s="17"/>
      <c r="F16" s="14">
        <v>1</v>
      </c>
      <c r="G16" s="14" t="s">
        <v>20</v>
      </c>
      <c r="H16" s="14"/>
      <c r="I16" s="14"/>
      <c r="J16" s="14">
        <v>13</v>
      </c>
      <c r="K16" s="14">
        <f t="shared" si="0"/>
        <v>13</v>
      </c>
      <c r="L16" s="15">
        <f t="shared" si="1"/>
        <v>0</v>
      </c>
      <c r="M16" s="14">
        <v>23</v>
      </c>
      <c r="N16" s="85">
        <f t="shared" ref="N16" si="6">L16*1.23</f>
        <v>0</v>
      </c>
    </row>
    <row r="17" spans="1:14" ht="16.5" x14ac:dyDescent="0.3">
      <c r="B17" s="146"/>
      <c r="C17" s="123" t="s">
        <v>29</v>
      </c>
      <c r="D17" s="16" t="s">
        <v>11</v>
      </c>
      <c r="E17" s="17"/>
      <c r="F17" s="14">
        <v>2</v>
      </c>
      <c r="G17" s="14" t="s">
        <v>20</v>
      </c>
      <c r="H17" s="14">
        <v>150</v>
      </c>
      <c r="I17" s="14"/>
      <c r="J17" s="14"/>
      <c r="K17" s="14">
        <f t="shared" si="0"/>
        <v>150</v>
      </c>
      <c r="L17" s="15">
        <f t="shared" si="1"/>
        <v>0</v>
      </c>
      <c r="M17" s="14">
        <v>23</v>
      </c>
      <c r="N17" s="85">
        <f>L17*1.23</f>
        <v>0</v>
      </c>
    </row>
    <row r="18" spans="1:14" ht="16.5" x14ac:dyDescent="0.3">
      <c r="B18" s="146"/>
      <c r="C18" s="123" t="s">
        <v>30</v>
      </c>
      <c r="D18" s="16" t="s">
        <v>13</v>
      </c>
      <c r="E18" s="13"/>
      <c r="F18" s="14">
        <v>1</v>
      </c>
      <c r="G18" s="14" t="s">
        <v>22</v>
      </c>
      <c r="H18" s="14">
        <v>400</v>
      </c>
      <c r="I18" s="14"/>
      <c r="J18" s="115"/>
      <c r="K18" s="14">
        <f t="shared" si="0"/>
        <v>400</v>
      </c>
      <c r="L18" s="15">
        <f t="shared" si="1"/>
        <v>0</v>
      </c>
      <c r="M18" s="14">
        <v>23</v>
      </c>
      <c r="N18" s="86">
        <f>L18*1.23</f>
        <v>0</v>
      </c>
    </row>
    <row r="19" spans="1:14" ht="16.5" x14ac:dyDescent="0.3">
      <c r="B19" s="146"/>
      <c r="C19" s="123" t="s">
        <v>31</v>
      </c>
      <c r="D19" s="16" t="s">
        <v>15</v>
      </c>
      <c r="E19" s="13"/>
      <c r="F19" s="14">
        <v>1</v>
      </c>
      <c r="G19" s="76" t="s">
        <v>20</v>
      </c>
      <c r="H19" s="14">
        <v>50</v>
      </c>
      <c r="I19" s="14"/>
      <c r="J19" s="115"/>
      <c r="K19" s="14">
        <f t="shared" si="0"/>
        <v>50</v>
      </c>
      <c r="L19" s="15">
        <f t="shared" si="1"/>
        <v>0</v>
      </c>
      <c r="M19" s="14">
        <v>23</v>
      </c>
      <c r="N19" s="86">
        <f t="shared" ref="N19" si="7">L19*1.23</f>
        <v>0</v>
      </c>
    </row>
    <row r="20" spans="1:14" ht="16.5" x14ac:dyDescent="0.3">
      <c r="B20" s="147"/>
      <c r="C20" s="124" t="s">
        <v>32</v>
      </c>
      <c r="D20" s="78" t="s">
        <v>17</v>
      </c>
      <c r="E20" s="87">
        <v>10000</v>
      </c>
      <c r="F20" s="88">
        <v>1</v>
      </c>
      <c r="G20" s="88" t="s">
        <v>25</v>
      </c>
      <c r="H20" s="88">
        <v>1</v>
      </c>
      <c r="I20" s="88"/>
      <c r="J20" s="116"/>
      <c r="K20" s="88">
        <f>H20+I20+J20</f>
        <v>1</v>
      </c>
      <c r="L20" s="89">
        <f t="shared" si="1"/>
        <v>10000</v>
      </c>
      <c r="M20" s="88">
        <v>23</v>
      </c>
      <c r="N20" s="90">
        <f>L20*1.23</f>
        <v>12300</v>
      </c>
    </row>
    <row r="21" spans="1:14" ht="16.5" x14ac:dyDescent="0.3">
      <c r="A21" s="60"/>
      <c r="B21" s="61"/>
      <c r="C21" s="62"/>
      <c r="D21" s="63"/>
      <c r="E21" s="2"/>
      <c r="F21" s="3"/>
      <c r="G21" s="3"/>
      <c r="H21" s="19"/>
      <c r="I21" s="19"/>
      <c r="K21" s="75" t="s">
        <v>75</v>
      </c>
      <c r="L21" s="91">
        <f>SUM(L7:L20)</f>
        <v>10000</v>
      </c>
      <c r="M21" s="92"/>
      <c r="N21" s="93">
        <f>SUM(N7:N20)</f>
        <v>12300</v>
      </c>
    </row>
    <row r="22" spans="1:14" ht="15.75" x14ac:dyDescent="0.25">
      <c r="B22" s="117"/>
      <c r="C22" s="126"/>
      <c r="D22" s="118"/>
      <c r="E22" s="118"/>
      <c r="F22" s="118"/>
      <c r="G22" s="118"/>
      <c r="H22" s="118"/>
      <c r="I22" s="118"/>
      <c r="J22" s="118"/>
      <c r="K22" s="118"/>
      <c r="L22" s="126"/>
      <c r="M22" s="126"/>
      <c r="N22" s="126"/>
    </row>
    <row r="23" spans="1:14" ht="15.75" x14ac:dyDescent="0.25">
      <c r="B23" s="117"/>
      <c r="C23" s="118"/>
      <c r="D23" s="142" t="s">
        <v>96</v>
      </c>
      <c r="E23" s="118"/>
      <c r="F23" s="118"/>
      <c r="G23" s="118"/>
      <c r="H23" s="118"/>
      <c r="I23" s="118"/>
      <c r="J23" s="118"/>
      <c r="K23" s="118"/>
      <c r="L23" s="126"/>
      <c r="M23" s="126"/>
      <c r="N23" s="126"/>
    </row>
    <row r="24" spans="1:14" ht="63" x14ac:dyDescent="0.25">
      <c r="B24" s="117"/>
      <c r="C24" s="118"/>
      <c r="D24" s="143" t="s">
        <v>98</v>
      </c>
      <c r="E24" s="125"/>
      <c r="F24" s="118"/>
      <c r="G24" s="126"/>
      <c r="H24" s="118"/>
      <c r="I24" s="118"/>
      <c r="J24" s="127"/>
      <c r="K24" s="118"/>
      <c r="L24" s="126"/>
      <c r="M24" s="118"/>
      <c r="N24" s="126"/>
    </row>
    <row r="26" spans="1:14" x14ac:dyDescent="0.25">
      <c r="D26" s="139"/>
    </row>
    <row r="27" spans="1:14" x14ac:dyDescent="0.25">
      <c r="D27" s="138"/>
    </row>
  </sheetData>
  <mergeCells count="10">
    <mergeCell ref="C2:K2"/>
    <mergeCell ref="B4:B20"/>
    <mergeCell ref="M4:M5"/>
    <mergeCell ref="N4:N5"/>
    <mergeCell ref="G4:G5"/>
    <mergeCell ref="E4:E5"/>
    <mergeCell ref="L4:L5"/>
    <mergeCell ref="F4:F5"/>
    <mergeCell ref="K4:K5"/>
    <mergeCell ref="H4:J4"/>
  </mergeCells>
  <printOptions horizontalCentered="1"/>
  <pageMargins left="0.35433070866141736" right="0.35433070866141736" top="0.39370078740157483" bottom="0.5511811023622047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8"/>
  <sheetViews>
    <sheetView topLeftCell="A34" zoomScaleNormal="100" workbookViewId="0">
      <selection activeCell="F47" sqref="F47"/>
    </sheetView>
  </sheetViews>
  <sheetFormatPr defaultRowHeight="15" x14ac:dyDescent="0.25"/>
  <cols>
    <col min="2" max="2" width="8" hidden="1" customWidth="1"/>
    <col min="3" max="3" width="3.140625" customWidth="1"/>
    <col min="4" max="4" width="46.28515625" customWidth="1"/>
    <col min="5" max="6" width="10" customWidth="1"/>
    <col min="7" max="7" width="8.28515625" customWidth="1"/>
    <col min="8" max="8" width="11.28515625" customWidth="1"/>
    <col min="9" max="9" width="12.28515625" bestFit="1" customWidth="1"/>
    <col min="10" max="10" width="6.28515625" customWidth="1"/>
    <col min="11" max="12" width="12.28515625" bestFit="1" customWidth="1"/>
  </cols>
  <sheetData>
    <row r="3" spans="2:11" x14ac:dyDescent="0.25">
      <c r="C3" s="131" t="s">
        <v>88</v>
      </c>
      <c r="K3" s="94" t="s">
        <v>94</v>
      </c>
    </row>
    <row r="5" spans="2:11" ht="29.25" customHeight="1" x14ac:dyDescent="0.25">
      <c r="B5" s="145" t="s">
        <v>54</v>
      </c>
      <c r="C5" s="134" t="s">
        <v>35</v>
      </c>
      <c r="D5" s="157" t="s">
        <v>0</v>
      </c>
      <c r="E5" s="148" t="s">
        <v>19</v>
      </c>
      <c r="F5" s="148" t="s">
        <v>1</v>
      </c>
      <c r="G5" s="148" t="s">
        <v>38</v>
      </c>
      <c r="H5" s="152" t="s">
        <v>81</v>
      </c>
      <c r="I5" s="148" t="s">
        <v>2</v>
      </c>
      <c r="J5" s="157" t="s">
        <v>3</v>
      </c>
      <c r="K5" s="150" t="s">
        <v>4</v>
      </c>
    </row>
    <row r="6" spans="2:11" x14ac:dyDescent="0.25">
      <c r="B6" s="146"/>
      <c r="C6" s="135"/>
      <c r="D6" s="158"/>
      <c r="E6" s="149"/>
      <c r="F6" s="149"/>
      <c r="G6" s="149"/>
      <c r="H6" s="153"/>
      <c r="I6" s="149"/>
      <c r="J6" s="158"/>
      <c r="K6" s="151"/>
    </row>
    <row r="7" spans="2:11" ht="11.25" customHeight="1" x14ac:dyDescent="0.25">
      <c r="B7" s="146"/>
      <c r="C7" s="121">
        <v>1</v>
      </c>
      <c r="D7" s="81">
        <v>2</v>
      </c>
      <c r="E7" s="81">
        <v>3</v>
      </c>
      <c r="F7" s="81">
        <v>4</v>
      </c>
      <c r="G7" s="81">
        <v>5</v>
      </c>
      <c r="H7" s="81">
        <v>6</v>
      </c>
      <c r="I7" s="81" t="s">
        <v>84</v>
      </c>
      <c r="J7" s="81">
        <v>8</v>
      </c>
      <c r="K7" s="113">
        <v>9</v>
      </c>
    </row>
    <row r="8" spans="2:11" ht="33" customHeight="1" x14ac:dyDescent="0.25">
      <c r="B8" s="146"/>
      <c r="C8" s="122" t="s">
        <v>5</v>
      </c>
      <c r="D8" s="65" t="s">
        <v>89</v>
      </c>
      <c r="E8" s="41" t="s">
        <v>90</v>
      </c>
      <c r="F8" s="41">
        <v>1</v>
      </c>
      <c r="G8" s="41">
        <v>20</v>
      </c>
      <c r="H8" s="66"/>
      <c r="I8" s="67">
        <f t="shared" ref="I8:I12" si="0">H8*G8*F8</f>
        <v>0</v>
      </c>
      <c r="J8" s="54">
        <v>23</v>
      </c>
      <c r="K8" s="95">
        <f t="shared" ref="K8:K12" si="1">I8*1.23</f>
        <v>0</v>
      </c>
    </row>
    <row r="9" spans="2:11" ht="16.5" x14ac:dyDescent="0.3">
      <c r="B9" s="146"/>
      <c r="C9" s="123" t="s">
        <v>7</v>
      </c>
      <c r="D9" s="23" t="s">
        <v>23</v>
      </c>
      <c r="E9" s="24" t="s">
        <v>34</v>
      </c>
      <c r="F9" s="25">
        <v>50</v>
      </c>
      <c r="G9" s="24">
        <v>1</v>
      </c>
      <c r="H9" s="26"/>
      <c r="I9" s="27">
        <f t="shared" si="0"/>
        <v>0</v>
      </c>
      <c r="J9" s="28">
        <v>23</v>
      </c>
      <c r="K9" s="96">
        <f t="shared" si="1"/>
        <v>0</v>
      </c>
    </row>
    <row r="10" spans="2:11" ht="16.5" customHeight="1" x14ac:dyDescent="0.25">
      <c r="B10" s="146"/>
      <c r="C10" s="123" t="s">
        <v>8</v>
      </c>
      <c r="D10" s="29" t="s">
        <v>6</v>
      </c>
      <c r="E10" s="24" t="s">
        <v>20</v>
      </c>
      <c r="F10" s="24">
        <v>180</v>
      </c>
      <c r="G10" s="24">
        <v>1</v>
      </c>
      <c r="H10" s="26"/>
      <c r="I10" s="27">
        <f t="shared" si="0"/>
        <v>0</v>
      </c>
      <c r="J10" s="28">
        <v>23</v>
      </c>
      <c r="K10" s="96">
        <f t="shared" si="1"/>
        <v>0</v>
      </c>
    </row>
    <row r="11" spans="2:11" ht="16.5" x14ac:dyDescent="0.25">
      <c r="B11" s="146"/>
      <c r="C11" s="123" t="s">
        <v>10</v>
      </c>
      <c r="D11" s="31" t="s">
        <v>11</v>
      </c>
      <c r="E11" s="24" t="s">
        <v>20</v>
      </c>
      <c r="F11" s="24">
        <v>100</v>
      </c>
      <c r="G11" s="24">
        <v>2</v>
      </c>
      <c r="H11" s="26"/>
      <c r="I11" s="27">
        <f t="shared" si="0"/>
        <v>0</v>
      </c>
      <c r="J11" s="28">
        <v>23</v>
      </c>
      <c r="K11" s="96">
        <f t="shared" si="1"/>
        <v>0</v>
      </c>
    </row>
    <row r="12" spans="2:11" ht="16.5" x14ac:dyDescent="0.25">
      <c r="B12" s="146"/>
      <c r="C12" s="128" t="s">
        <v>12</v>
      </c>
      <c r="D12" s="59" t="s">
        <v>55</v>
      </c>
      <c r="E12" s="24" t="s">
        <v>20</v>
      </c>
      <c r="F12" s="24">
        <v>50</v>
      </c>
      <c r="G12" s="24">
        <v>1</v>
      </c>
      <c r="H12" s="26"/>
      <c r="I12" s="27">
        <f t="shared" si="0"/>
        <v>0</v>
      </c>
      <c r="J12" s="28">
        <v>23</v>
      </c>
      <c r="K12" s="96">
        <f t="shared" si="1"/>
        <v>0</v>
      </c>
    </row>
    <row r="13" spans="2:11" ht="15.75" customHeight="1" x14ac:dyDescent="0.25">
      <c r="B13" s="146"/>
      <c r="C13" s="123" t="s">
        <v>14</v>
      </c>
      <c r="D13" s="30" t="s">
        <v>9</v>
      </c>
      <c r="E13" s="24" t="s">
        <v>20</v>
      </c>
      <c r="F13" s="24">
        <v>60</v>
      </c>
      <c r="G13" s="24">
        <v>1</v>
      </c>
      <c r="H13" s="26"/>
      <c r="I13" s="27">
        <f t="shared" ref="I13" si="2">H13*G13*F13</f>
        <v>0</v>
      </c>
      <c r="J13" s="28">
        <v>23</v>
      </c>
      <c r="K13" s="96">
        <f t="shared" ref="K13" si="3">I13*1.23</f>
        <v>0</v>
      </c>
    </row>
    <row r="14" spans="2:11" ht="16.5" customHeight="1" x14ac:dyDescent="0.3">
      <c r="B14" s="146"/>
      <c r="C14" s="128" t="s">
        <v>16</v>
      </c>
      <c r="D14" s="37" t="s">
        <v>62</v>
      </c>
      <c r="E14" s="38"/>
      <c r="F14" s="39"/>
      <c r="G14" s="39"/>
      <c r="H14" s="38"/>
      <c r="I14" s="38"/>
      <c r="J14" s="38"/>
      <c r="K14" s="97"/>
    </row>
    <row r="15" spans="2:11" ht="16.5" x14ac:dyDescent="0.3">
      <c r="B15" s="146"/>
      <c r="C15" s="129"/>
      <c r="D15" s="22" t="s">
        <v>51</v>
      </c>
      <c r="E15" s="7" t="s">
        <v>20</v>
      </c>
      <c r="F15" s="11">
        <v>15</v>
      </c>
      <c r="G15" s="8">
        <v>1</v>
      </c>
      <c r="H15" s="9">
        <v>0</v>
      </c>
      <c r="I15" s="10">
        <f t="shared" ref="I15" si="4">H15*G15*F15</f>
        <v>0</v>
      </c>
      <c r="J15" s="7">
        <v>23</v>
      </c>
      <c r="K15" s="98">
        <f>I15*1.23</f>
        <v>0</v>
      </c>
    </row>
    <row r="16" spans="2:11" ht="16.5" x14ac:dyDescent="0.3">
      <c r="B16" s="146"/>
      <c r="C16" s="129"/>
      <c r="D16" s="22" t="s">
        <v>56</v>
      </c>
      <c r="E16" s="7" t="s">
        <v>20</v>
      </c>
      <c r="F16" s="11">
        <v>5</v>
      </c>
      <c r="G16" s="8">
        <v>1</v>
      </c>
      <c r="H16" s="9"/>
      <c r="I16" s="10">
        <f t="shared" ref="I16" si="5">H16*G16*F16</f>
        <v>0</v>
      </c>
      <c r="J16" s="7">
        <v>23</v>
      </c>
      <c r="K16" s="98">
        <f>I16*1.23</f>
        <v>0</v>
      </c>
    </row>
    <row r="17" spans="2:12" ht="16.5" x14ac:dyDescent="0.3">
      <c r="B17" s="146"/>
      <c r="C17" s="122"/>
      <c r="D17" s="40" t="s">
        <v>87</v>
      </c>
      <c r="E17" s="41"/>
      <c r="F17" s="42"/>
      <c r="G17" s="42"/>
      <c r="H17" s="42"/>
      <c r="I17" s="43">
        <v>2500</v>
      </c>
      <c r="J17" s="42">
        <v>23</v>
      </c>
      <c r="K17" s="98">
        <f>I17*1.23</f>
        <v>3075</v>
      </c>
      <c r="L17" s="114">
        <f>SUM(K15:K17)</f>
        <v>3075</v>
      </c>
    </row>
    <row r="18" spans="2:12" ht="16.5" x14ac:dyDescent="0.3">
      <c r="B18" s="146"/>
      <c r="C18" s="128" t="s">
        <v>26</v>
      </c>
      <c r="D18" s="44" t="s">
        <v>63</v>
      </c>
      <c r="E18" s="38"/>
      <c r="F18" s="39"/>
      <c r="G18" s="39"/>
      <c r="H18" s="38"/>
      <c r="I18" s="38"/>
      <c r="J18" s="38"/>
      <c r="K18" s="97"/>
      <c r="L18" s="77"/>
    </row>
    <row r="19" spans="2:12" ht="16.5" x14ac:dyDescent="0.3">
      <c r="B19" s="146"/>
      <c r="C19" s="129"/>
      <c r="D19" s="5" t="s">
        <v>49</v>
      </c>
      <c r="E19" s="7" t="s">
        <v>20</v>
      </c>
      <c r="F19" s="11">
        <v>12</v>
      </c>
      <c r="G19" s="8">
        <v>1</v>
      </c>
      <c r="H19" s="9"/>
      <c r="I19" s="10">
        <f t="shared" ref="I19" si="6">H19*G19*F19</f>
        <v>0</v>
      </c>
      <c r="J19" s="7">
        <v>23</v>
      </c>
      <c r="K19" s="98">
        <f>I19*1.23</f>
        <v>0</v>
      </c>
      <c r="L19" s="77"/>
    </row>
    <row r="20" spans="2:12" ht="16.5" x14ac:dyDescent="0.3">
      <c r="B20" s="146"/>
      <c r="C20" s="129"/>
      <c r="D20" s="5" t="s">
        <v>50</v>
      </c>
      <c r="E20" s="7" t="s">
        <v>20</v>
      </c>
      <c r="F20" s="11">
        <v>18</v>
      </c>
      <c r="G20" s="8">
        <v>1</v>
      </c>
      <c r="H20" s="9"/>
      <c r="I20" s="10">
        <f t="shared" ref="I20" si="7">H20*G20*F20</f>
        <v>0</v>
      </c>
      <c r="J20" s="7">
        <v>23</v>
      </c>
      <c r="K20" s="98">
        <f>I20*1.23</f>
        <v>0</v>
      </c>
      <c r="L20" s="77"/>
    </row>
    <row r="21" spans="2:12" ht="16.5" x14ac:dyDescent="0.3">
      <c r="B21" s="146"/>
      <c r="C21" s="129"/>
      <c r="D21" s="5" t="s">
        <v>53</v>
      </c>
      <c r="E21" s="7" t="s">
        <v>20</v>
      </c>
      <c r="F21" s="11">
        <v>15</v>
      </c>
      <c r="G21" s="8">
        <v>1</v>
      </c>
      <c r="H21" s="9"/>
      <c r="I21" s="10">
        <f>H21*G21*F21</f>
        <v>0</v>
      </c>
      <c r="J21" s="7">
        <v>23</v>
      </c>
      <c r="K21" s="98">
        <f>I21*1.23</f>
        <v>0</v>
      </c>
      <c r="L21" s="77"/>
    </row>
    <row r="22" spans="2:12" ht="16.5" x14ac:dyDescent="0.3">
      <c r="B22" s="146"/>
      <c r="C22" s="122"/>
      <c r="D22" s="45" t="s">
        <v>87</v>
      </c>
      <c r="E22" s="41"/>
      <c r="F22" s="42"/>
      <c r="G22" s="42"/>
      <c r="H22" s="42"/>
      <c r="I22" s="43">
        <v>5500</v>
      </c>
      <c r="J22" s="42">
        <v>23</v>
      </c>
      <c r="K22" s="98">
        <f>I22*1.23</f>
        <v>6765</v>
      </c>
      <c r="L22" s="114">
        <f>SUM(K19:K22)</f>
        <v>6765</v>
      </c>
    </row>
    <row r="23" spans="2:12" ht="16.5" x14ac:dyDescent="0.3">
      <c r="B23" s="146"/>
      <c r="C23" s="128" t="s">
        <v>27</v>
      </c>
      <c r="D23" s="38" t="s">
        <v>61</v>
      </c>
      <c r="E23" s="46"/>
      <c r="F23" s="47"/>
      <c r="G23" s="47"/>
      <c r="H23" s="38"/>
      <c r="I23" s="38"/>
      <c r="J23" s="38"/>
      <c r="K23" s="97"/>
      <c r="L23" s="77"/>
    </row>
    <row r="24" spans="2:12" ht="16.5" x14ac:dyDescent="0.3">
      <c r="B24" s="146"/>
      <c r="C24" s="129"/>
      <c r="D24" s="5" t="s">
        <v>36</v>
      </c>
      <c r="E24" s="7" t="s">
        <v>20</v>
      </c>
      <c r="F24" s="11">
        <v>6</v>
      </c>
      <c r="G24" s="11">
        <v>1</v>
      </c>
      <c r="H24" s="9"/>
      <c r="I24" s="10">
        <f>H24*G24*F24</f>
        <v>0</v>
      </c>
      <c r="J24" s="7">
        <v>23</v>
      </c>
      <c r="K24" s="98">
        <f>I24*1.23</f>
        <v>0</v>
      </c>
      <c r="L24" s="77"/>
    </row>
    <row r="25" spans="2:12" ht="16.5" x14ac:dyDescent="0.3">
      <c r="B25" s="146"/>
      <c r="C25" s="129"/>
      <c r="D25" s="5" t="s">
        <v>37</v>
      </c>
      <c r="E25" s="7" t="s">
        <v>20</v>
      </c>
      <c r="F25" s="11">
        <v>9</v>
      </c>
      <c r="G25" s="11">
        <v>1</v>
      </c>
      <c r="H25" s="9"/>
      <c r="I25" s="10">
        <f>H25*G25*F25</f>
        <v>0</v>
      </c>
      <c r="J25" s="7">
        <v>23</v>
      </c>
      <c r="K25" s="98">
        <f t="shared" ref="K25" si="8">I25*1.23</f>
        <v>0</v>
      </c>
      <c r="L25" s="77"/>
    </row>
    <row r="26" spans="2:12" ht="16.5" x14ac:dyDescent="0.3">
      <c r="B26" s="146"/>
      <c r="C26" s="129"/>
      <c r="D26" s="5" t="s">
        <v>52</v>
      </c>
      <c r="E26" s="7" t="s">
        <v>20</v>
      </c>
      <c r="F26" s="11">
        <v>1</v>
      </c>
      <c r="G26" s="11">
        <v>1</v>
      </c>
      <c r="H26" s="9"/>
      <c r="I26" s="10">
        <f>H26*G26*F26</f>
        <v>0</v>
      </c>
      <c r="J26" s="7">
        <v>23</v>
      </c>
      <c r="K26" s="98">
        <f t="shared" ref="K26" si="9">I26*1.23</f>
        <v>0</v>
      </c>
      <c r="L26" s="77"/>
    </row>
    <row r="27" spans="2:12" ht="16.5" x14ac:dyDescent="0.3">
      <c r="B27" s="146"/>
      <c r="C27" s="122"/>
      <c r="D27" s="45" t="s">
        <v>87</v>
      </c>
      <c r="E27" s="41"/>
      <c r="F27" s="42"/>
      <c r="G27" s="42"/>
      <c r="H27" s="42"/>
      <c r="I27" s="43">
        <v>1250</v>
      </c>
      <c r="J27" s="42">
        <v>23</v>
      </c>
      <c r="K27" s="98">
        <f>I27*1.23</f>
        <v>1537.5</v>
      </c>
      <c r="L27" s="114">
        <f>SUM(K24:K27)</f>
        <v>1537.5</v>
      </c>
    </row>
    <row r="28" spans="2:12" ht="16.5" x14ac:dyDescent="0.3">
      <c r="B28" s="146"/>
      <c r="C28" s="128" t="s">
        <v>28</v>
      </c>
      <c r="D28" s="64" t="s">
        <v>64</v>
      </c>
      <c r="E28" s="46"/>
      <c r="F28" s="48"/>
      <c r="G28" s="48"/>
      <c r="H28" s="49"/>
      <c r="I28" s="50"/>
      <c r="J28" s="46"/>
      <c r="K28" s="100"/>
      <c r="L28" s="77"/>
    </row>
    <row r="29" spans="2:12" ht="16.5" x14ac:dyDescent="0.3">
      <c r="B29" s="146"/>
      <c r="C29" s="129"/>
      <c r="D29" s="5" t="s">
        <v>68</v>
      </c>
      <c r="E29" s="7" t="s">
        <v>20</v>
      </c>
      <c r="F29" s="11">
        <v>6</v>
      </c>
      <c r="G29" s="11">
        <v>1</v>
      </c>
      <c r="H29" s="9"/>
      <c r="I29" s="10">
        <f>H29*G29*F29</f>
        <v>0</v>
      </c>
      <c r="J29" s="7">
        <v>23</v>
      </c>
      <c r="K29" s="98">
        <f>I29*1.23</f>
        <v>0</v>
      </c>
      <c r="L29" s="77"/>
    </row>
    <row r="30" spans="2:12" ht="16.5" x14ac:dyDescent="0.3">
      <c r="B30" s="146"/>
      <c r="C30" s="129"/>
      <c r="D30" s="22" t="s">
        <v>67</v>
      </c>
      <c r="E30" s="7" t="s">
        <v>20</v>
      </c>
      <c r="F30" s="11">
        <v>6</v>
      </c>
      <c r="G30" s="11">
        <v>1</v>
      </c>
      <c r="H30" s="9"/>
      <c r="I30" s="10">
        <f>H30*G30*F30</f>
        <v>0</v>
      </c>
      <c r="J30" s="7">
        <v>23</v>
      </c>
      <c r="K30" s="98">
        <f>I30*1.23</f>
        <v>0</v>
      </c>
      <c r="L30" s="77"/>
    </row>
    <row r="31" spans="2:12" ht="16.5" x14ac:dyDescent="0.3">
      <c r="B31" s="146"/>
      <c r="C31" s="122"/>
      <c r="D31" s="45" t="s">
        <v>66</v>
      </c>
      <c r="E31" s="41" t="s">
        <v>20</v>
      </c>
      <c r="F31" s="42">
        <v>8</v>
      </c>
      <c r="G31" s="42">
        <v>1</v>
      </c>
      <c r="H31" s="132"/>
      <c r="I31" s="133">
        <f>H31*G31*F31</f>
        <v>0</v>
      </c>
      <c r="J31" s="41">
        <v>23</v>
      </c>
      <c r="K31" s="99">
        <f>I31*1.23</f>
        <v>0</v>
      </c>
      <c r="L31" s="114">
        <f>SUM(K28:K31)</f>
        <v>0</v>
      </c>
    </row>
    <row r="32" spans="2:12" ht="16.5" x14ac:dyDescent="0.3">
      <c r="B32" s="146"/>
      <c r="C32" s="162" t="s">
        <v>29</v>
      </c>
      <c r="D32" s="51" t="s">
        <v>65</v>
      </c>
      <c r="E32" s="52"/>
      <c r="F32" s="52"/>
      <c r="G32" s="52"/>
      <c r="H32" s="52"/>
      <c r="I32" s="52"/>
      <c r="J32" s="52"/>
      <c r="K32" s="101"/>
      <c r="L32" s="77"/>
    </row>
    <row r="33" spans="2:13" ht="16.5" x14ac:dyDescent="0.3">
      <c r="B33" s="146"/>
      <c r="C33" s="162"/>
      <c r="D33" s="53" t="s">
        <v>70</v>
      </c>
      <c r="E33" s="7" t="s">
        <v>20</v>
      </c>
      <c r="F33" s="20">
        <v>30</v>
      </c>
      <c r="G33" s="20">
        <v>1</v>
      </c>
      <c r="H33" s="73"/>
      <c r="I33" s="21">
        <f>H33*G33*F33</f>
        <v>0</v>
      </c>
      <c r="J33" s="1">
        <v>23</v>
      </c>
      <c r="K33" s="102">
        <f>I33*1.23</f>
        <v>0</v>
      </c>
      <c r="L33" s="77"/>
    </row>
    <row r="34" spans="2:13" ht="16.5" x14ac:dyDescent="0.3">
      <c r="B34" s="146"/>
      <c r="C34" s="159"/>
      <c r="D34" s="53" t="s">
        <v>69</v>
      </c>
      <c r="E34" s="7" t="s">
        <v>20</v>
      </c>
      <c r="F34" s="20">
        <v>30</v>
      </c>
      <c r="G34" s="20">
        <v>1</v>
      </c>
      <c r="H34" s="73"/>
      <c r="I34" s="21">
        <f>H34*G34*F34</f>
        <v>0</v>
      </c>
      <c r="J34" s="1">
        <v>23</v>
      </c>
      <c r="K34" s="102">
        <f>I34*1.23</f>
        <v>0</v>
      </c>
      <c r="L34" s="77"/>
    </row>
    <row r="35" spans="2:13" ht="16.5" x14ac:dyDescent="0.3">
      <c r="B35" s="146"/>
      <c r="C35" s="122"/>
      <c r="D35" s="68" t="s">
        <v>74</v>
      </c>
      <c r="E35" s="7" t="s">
        <v>20</v>
      </c>
      <c r="F35" s="20">
        <v>3</v>
      </c>
      <c r="G35" s="20">
        <v>1</v>
      </c>
      <c r="H35" s="9"/>
      <c r="I35" s="21">
        <f>H35*G35*F35</f>
        <v>0</v>
      </c>
      <c r="J35" s="1">
        <v>23</v>
      </c>
      <c r="K35" s="102">
        <f>I35*1.23</f>
        <v>0</v>
      </c>
      <c r="L35" s="114">
        <f>SUM(K32:K35)</f>
        <v>0</v>
      </c>
    </row>
    <row r="36" spans="2:13" ht="16.5" customHeight="1" x14ac:dyDescent="0.25">
      <c r="B36" s="146"/>
      <c r="C36" s="159" t="s">
        <v>30</v>
      </c>
      <c r="D36" s="69" t="s">
        <v>85</v>
      </c>
      <c r="E36" s="70"/>
      <c r="F36" s="70"/>
      <c r="G36" s="70"/>
      <c r="H36" s="70"/>
      <c r="I36" s="70"/>
      <c r="J36" s="70"/>
      <c r="K36" s="103"/>
      <c r="L36" s="114"/>
    </row>
    <row r="37" spans="2:13" ht="16.5" customHeight="1" x14ac:dyDescent="0.25">
      <c r="B37" s="146"/>
      <c r="C37" s="160"/>
      <c r="D37" s="71" t="s">
        <v>73</v>
      </c>
      <c r="E37" s="20" t="s">
        <v>20</v>
      </c>
      <c r="F37" s="20">
        <v>2</v>
      </c>
      <c r="G37" s="20">
        <v>1</v>
      </c>
      <c r="H37" s="73"/>
      <c r="I37" s="74">
        <f>H37*G37*F37</f>
        <v>0</v>
      </c>
      <c r="J37" s="4">
        <v>23</v>
      </c>
      <c r="K37" s="104">
        <f t="shared" ref="K37:K42" si="10">I37*1.23</f>
        <v>0</v>
      </c>
      <c r="L37" s="114"/>
    </row>
    <row r="38" spans="2:13" ht="16.5" customHeight="1" x14ac:dyDescent="0.25">
      <c r="B38" s="146"/>
      <c r="C38" s="160"/>
      <c r="D38" s="71" t="s">
        <v>72</v>
      </c>
      <c r="E38" s="20" t="s">
        <v>20</v>
      </c>
      <c r="F38" s="20">
        <v>2</v>
      </c>
      <c r="G38" s="20">
        <v>1</v>
      </c>
      <c r="H38" s="73"/>
      <c r="I38" s="74">
        <f>H38*G38*F38</f>
        <v>0</v>
      </c>
      <c r="J38" s="4">
        <v>23</v>
      </c>
      <c r="K38" s="104">
        <f t="shared" si="10"/>
        <v>0</v>
      </c>
      <c r="L38" s="114"/>
    </row>
    <row r="39" spans="2:13" ht="16.5" customHeight="1" x14ac:dyDescent="0.25">
      <c r="B39" s="146"/>
      <c r="C39" s="161"/>
      <c r="D39" s="72" t="s">
        <v>71</v>
      </c>
      <c r="E39" s="20" t="s">
        <v>20</v>
      </c>
      <c r="F39" s="20">
        <v>1</v>
      </c>
      <c r="G39" s="20">
        <v>1</v>
      </c>
      <c r="H39" s="73"/>
      <c r="I39" s="74">
        <f>H39*G39*F39</f>
        <v>0</v>
      </c>
      <c r="J39" s="4">
        <v>23</v>
      </c>
      <c r="K39" s="104">
        <f t="shared" si="10"/>
        <v>0</v>
      </c>
      <c r="L39" s="114">
        <f>SUM(K36:K39)</f>
        <v>0</v>
      </c>
    </row>
    <row r="40" spans="2:13" ht="16.5" x14ac:dyDescent="0.3">
      <c r="B40" s="146"/>
      <c r="C40" s="123" t="s">
        <v>31</v>
      </c>
      <c r="D40" s="23" t="s">
        <v>45</v>
      </c>
      <c r="E40" s="24"/>
      <c r="F40" s="36"/>
      <c r="G40" s="32"/>
      <c r="H40" s="34"/>
      <c r="I40" s="34">
        <v>10000</v>
      </c>
      <c r="J40" s="28">
        <v>23</v>
      </c>
      <c r="K40" s="96">
        <f t="shared" si="10"/>
        <v>12300</v>
      </c>
    </row>
    <row r="41" spans="2:13" ht="16.5" x14ac:dyDescent="0.3">
      <c r="B41" s="146"/>
      <c r="C41" s="123" t="s">
        <v>32</v>
      </c>
      <c r="D41" s="23" t="s">
        <v>13</v>
      </c>
      <c r="E41" s="24" t="s">
        <v>24</v>
      </c>
      <c r="F41" s="33">
        <v>250</v>
      </c>
      <c r="G41" s="33">
        <v>1</v>
      </c>
      <c r="H41" s="34"/>
      <c r="I41" s="35">
        <f t="shared" ref="I41" si="11">H41*G41*F41</f>
        <v>0</v>
      </c>
      <c r="J41" s="28">
        <v>23</v>
      </c>
      <c r="K41" s="96">
        <f t="shared" si="10"/>
        <v>0</v>
      </c>
    </row>
    <row r="42" spans="2:13" ht="16.5" x14ac:dyDescent="0.3">
      <c r="B42" s="147"/>
      <c r="C42" s="130" t="s">
        <v>33</v>
      </c>
      <c r="D42" s="105" t="s">
        <v>39</v>
      </c>
      <c r="E42" s="106" t="s">
        <v>24</v>
      </c>
      <c r="F42" s="107">
        <v>30</v>
      </c>
      <c r="G42" s="108">
        <v>1</v>
      </c>
      <c r="H42" s="109"/>
      <c r="I42" s="110">
        <f t="shared" ref="I42" si="12">H42*G42*F42</f>
        <v>0</v>
      </c>
      <c r="J42" s="111">
        <v>23</v>
      </c>
      <c r="K42" s="112">
        <f t="shared" si="10"/>
        <v>0</v>
      </c>
    </row>
    <row r="43" spans="2:13" x14ac:dyDescent="0.25">
      <c r="D43" s="6" t="s">
        <v>86</v>
      </c>
      <c r="H43" s="75" t="s">
        <v>75</v>
      </c>
      <c r="I43" s="91">
        <f>SUM(I8:I42)</f>
        <v>19250</v>
      </c>
      <c r="J43" s="92"/>
      <c r="K43" s="93">
        <f>SUM(K8:K42)</f>
        <v>23677.5</v>
      </c>
      <c r="L43" s="114"/>
    </row>
    <row r="45" spans="2:13" ht="15.75" x14ac:dyDescent="0.25">
      <c r="C45" s="118"/>
      <c r="D45" s="118"/>
      <c r="E45" s="118"/>
      <c r="F45" s="118"/>
      <c r="G45" s="118"/>
      <c r="H45" s="118"/>
      <c r="I45" s="118"/>
      <c r="J45" s="118"/>
      <c r="K45" s="126"/>
      <c r="L45" s="126"/>
      <c r="M45" s="126"/>
    </row>
    <row r="46" spans="2:13" ht="15.75" x14ac:dyDescent="0.25">
      <c r="B46" s="118"/>
      <c r="C46" s="118"/>
      <c r="D46" s="142" t="s">
        <v>96</v>
      </c>
      <c r="E46" s="118"/>
      <c r="F46" s="118"/>
      <c r="G46" s="118"/>
      <c r="H46" s="118"/>
      <c r="I46" s="118"/>
      <c r="J46" s="118"/>
      <c r="K46" s="126"/>
      <c r="L46" s="126"/>
      <c r="M46" s="126"/>
    </row>
    <row r="47" spans="2:13" ht="78.75" x14ac:dyDescent="0.25">
      <c r="C47" s="118"/>
      <c r="D47" s="141" t="s">
        <v>97</v>
      </c>
      <c r="E47" s="118"/>
      <c r="F47" s="126"/>
      <c r="G47" s="118"/>
      <c r="H47" s="118"/>
      <c r="I47" s="127"/>
      <c r="J47" s="118"/>
      <c r="K47" s="118"/>
      <c r="M47" s="126"/>
    </row>
    <row r="48" spans="2:13" ht="15.75" x14ac:dyDescent="0.25">
      <c r="D48" s="140"/>
      <c r="K48" s="118"/>
    </row>
  </sheetData>
  <mergeCells count="11">
    <mergeCell ref="B5:B42"/>
    <mergeCell ref="I5:I6"/>
    <mergeCell ref="J5:J6"/>
    <mergeCell ref="K5:K6"/>
    <mergeCell ref="D5:D6"/>
    <mergeCell ref="E5:E6"/>
    <mergeCell ref="G5:G6"/>
    <mergeCell ref="H5:H6"/>
    <mergeCell ref="F5:F6"/>
    <mergeCell ref="C36:C39"/>
    <mergeCell ref="C32:C34"/>
  </mergeCells>
  <printOptions horizontalCentered="1"/>
  <pageMargins left="3.937007874015748E-2" right="3.937007874015748E-2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REMONTY MIASTO</vt:lpstr>
      <vt:lpstr>REMONTY PLACE ZABAW</vt:lpstr>
      <vt:lpstr>'REMONTY MIASTO'!Obszar_wydruku</vt:lpstr>
      <vt:lpstr>'REMONTY PLACE ZABAW'!Obszar_wydruku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2019-02-19T10:35:43Z</dcterms:modified>
</cp:coreProperties>
</file>