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6275" windowHeight="748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58" i="1" s="1"/>
  <c r="G46" i="1"/>
  <c r="G45" i="1"/>
  <c r="G44" i="1"/>
  <c r="G43" i="1"/>
  <c r="G42" i="1"/>
  <c r="G41" i="1"/>
  <c r="G40" i="1"/>
  <c r="G39" i="1"/>
  <c r="G38" i="1"/>
  <c r="G37" i="1"/>
  <c r="G47" i="1" s="1"/>
  <c r="G29" i="1"/>
  <c r="E28" i="1"/>
  <c r="G28" i="1" s="1"/>
  <c r="G27" i="1"/>
  <c r="G30" i="1" s="1"/>
  <c r="E27" i="1"/>
  <c r="G26" i="1"/>
  <c r="E19" i="1"/>
  <c r="G19" i="1" s="1"/>
  <c r="G18" i="1"/>
  <c r="G17" i="1"/>
  <c r="G23" i="1" l="1"/>
  <c r="G60" i="1" s="1"/>
  <c r="G61" i="1" s="1"/>
  <c r="E20" i="1"/>
  <c r="G20" i="1" s="1"/>
  <c r="E22" i="1"/>
  <c r="G22" i="1" s="1"/>
  <c r="E21" i="1"/>
  <c r="G21" i="1" s="1"/>
</calcChain>
</file>

<file path=xl/sharedStrings.xml><?xml version="1.0" encoding="utf-8"?>
<sst xmlns="http://schemas.openxmlformats.org/spreadsheetml/2006/main" count="100" uniqueCount="66">
  <si>
    <t>KOSZTORYS OFERTOWY -ROBOTY NIEKWALIFIKOWANE</t>
  </si>
  <si>
    <t>Inwestor:</t>
  </si>
  <si>
    <t>Zarząd Dróg i Zieleni w Pile
64-920 Piła, gen. Władysława Andersa 10</t>
  </si>
  <si>
    <t>Budowa:</t>
  </si>
  <si>
    <t>PIŁA</t>
  </si>
  <si>
    <t>Obiekt:</t>
  </si>
  <si>
    <t>Przebudowa ul. Lutyckiej</t>
  </si>
  <si>
    <t>Rodzaj robót:</t>
  </si>
  <si>
    <t>Roboty drogowe</t>
  </si>
  <si>
    <t>Lokalizacja:</t>
  </si>
  <si>
    <t>Piła</t>
  </si>
  <si>
    <t>DZIAŁ</t>
  </si>
  <si>
    <t>1</t>
  </si>
  <si>
    <t>1.1</t>
  </si>
  <si>
    <t>Roboty rozbiórkowe</t>
  </si>
  <si>
    <t xml:space="preserve"> 231-08-03-03-00 </t>
  </si>
  <si>
    <t>Mechaniczne rozebranie nawierzchni bitumicznej grub 3 cm</t>
  </si>
  <si>
    <t>m²</t>
  </si>
  <si>
    <t xml:space="preserve"> 231-08-03-04-00 </t>
  </si>
  <si>
    <t>Mechaniczne rozebranie nawierzchni bitumicznej - dodatek za 1 cm (dodatkowo 5 cm)</t>
  </si>
  <si>
    <t xml:space="preserve"> 404-11-03-01-00 </t>
  </si>
  <si>
    <t xml:space="preserve">Załadunek gruzu asfaltowego koparko-ładowarką </t>
  </si>
  <si>
    <t>m3</t>
  </si>
  <si>
    <t xml:space="preserve"> 404-11-03-04-00 </t>
  </si>
  <si>
    <t>Transport gruzu asfaltowego samochodem wywrotką na odległość do 1 km (miejsce wywozu i odległość określa wykonawca)</t>
  </si>
  <si>
    <t xml:space="preserve"> 404-11-03-05-00 </t>
  </si>
  <si>
    <t>Dodatek za dalsze 9 km wywozu gruzu asfaltowego samochodem wywrotką (miejsce wywozu i odległość określa wykonawca)</t>
  </si>
  <si>
    <t>Utylizacja gruzu asfaltowego (sposób utylizacji określa wykonawca)</t>
  </si>
  <si>
    <t>Razem:</t>
  </si>
  <si>
    <t>1.2</t>
  </si>
  <si>
    <t>Roboty ziemne</t>
  </si>
  <si>
    <t xml:space="preserve"> 201-01-26-01-00 </t>
  </si>
  <si>
    <t>Zdjęcie warstwy humusu grub do 15 cm spycharkami ze zhałdowaniem</t>
  </si>
  <si>
    <t xml:space="preserve"> 201-02-12-07-10 </t>
  </si>
  <si>
    <t>Mechaniczny wywóz humusu z hałdy na tymczasowe składowisko (miejsce wywozu i odległość określa wykonawca)</t>
  </si>
  <si>
    <t xml:space="preserve"> 201-02-06-03-10 </t>
  </si>
  <si>
    <t>Wykop mechaniczny w gruncie kat 1-2 z wywozem urobku na odl 1,0 km (miejsce wywozu i odległość określa wykonawca)</t>
  </si>
  <si>
    <t xml:space="preserve"> 201-05-06-01-00 </t>
  </si>
  <si>
    <t>Plantowanie skarp w gruncie kat 1-2</t>
  </si>
  <si>
    <t>`</t>
  </si>
  <si>
    <t>1.3</t>
  </si>
  <si>
    <t>Konstrukcje nawierzchni drogowych</t>
  </si>
  <si>
    <t>1.3.1</t>
  </si>
  <si>
    <t>Konstrukcja nawierzchni ul.Lutyckiej</t>
  </si>
  <si>
    <t>Ręczne oczyszczenie podbudowy bitumicznej</t>
  </si>
  <si>
    <t>Skropienie podbudowy bitumicznej asfaltem</t>
  </si>
  <si>
    <t>Ułożenie geokompozytu o sztywnych węzłach z siatek z surowców nieorganicznych i z włóknin z surowców organicznych o wytrzymałości min. 70 kN/m i maks. wydłużeniu przy zerwaniu mniejszym lub równym 3%</t>
  </si>
  <si>
    <t>Skropienie geokompozytu asfaltem</t>
  </si>
  <si>
    <t>Warstwa wiążaca  nawierzchni z betonu asfaltowego AC16W grub 4 cm</t>
  </si>
  <si>
    <t>Ręczne oczyszczenie warstwy wiążącej bitumicznej</t>
  </si>
  <si>
    <t>Skropienie warstwy wiążącej bitumicznej asfaltem</t>
  </si>
  <si>
    <t>Warstwa ścieralna nawierzchni SMA 11 grub 3 cm</t>
  </si>
  <si>
    <t>Warstwa ścieralna nawierzchni SMA 11 - dodatek za 1 cm grubości</t>
  </si>
  <si>
    <t>Mechaniczne oczyszczenie warstwy ścieralnej</t>
  </si>
  <si>
    <t>1.3.2</t>
  </si>
  <si>
    <t>Konstrukcja nawierzchni jezdni manewrowej</t>
  </si>
  <si>
    <t>Ręczne profilowanie i zagęszczenie podłoża kat 1/2</t>
  </si>
  <si>
    <t>Podbudowa z kruszywa stablizowanego cementem Rm=5,0 MPa grub 12 cm</t>
  </si>
  <si>
    <t>Podbudowa z kruszywa stablizowanego cementem Rm=5,0 MPa - dodatek za 4 cm</t>
  </si>
  <si>
    <t>Pielęgnacja podbudowy j.w. hydrolitem</t>
  </si>
  <si>
    <t>Podbudowa z betonu C8/10 grub 12 cm</t>
  </si>
  <si>
    <t>Podbudowa z betonu C8/10 - dodatek za 8 cm</t>
  </si>
  <si>
    <t>Nawierzchnia z kostki brukowej betonowej dwuteowej szarej grub 8 cm na podsypce cementowo-piaskowej 1:4 grub. 3cm spoiny wypełnione piaskiem</t>
  </si>
  <si>
    <t>Ręczne oczyszczenie nawierzchni z kostki betonowej</t>
  </si>
  <si>
    <t>OGÓŁEM KOSZTORYS :</t>
  </si>
  <si>
    <t>Załącznik nr 4.2.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</si>
</sst>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1" fontId="0" fillId="0" borderId="1" xfId="0" applyNumberFormat="1" applyBorder="1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4" fontId="0" fillId="0" borderId="1" xfId="0" applyNumberFormat="1" applyBorder="1"/>
    <xf numFmtId="0" fontId="1" fillId="0" borderId="1" xfId="0" applyFont="1" applyBorder="1" applyAlignment="1">
      <alignment horizontal="left" vertical="top"/>
    </xf>
    <xf numFmtId="4" fontId="0" fillId="0" borderId="0" xfId="0" applyNumberFormat="1"/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abSelected="1" workbookViewId="0">
      <selection activeCell="G56" sqref="G56"/>
    </sheetView>
  </sheetViews>
  <sheetFormatPr defaultRowHeight="15" x14ac:dyDescent="0.25"/>
  <cols>
    <col min="1" max="1" width="7.42578125" customWidth="1"/>
    <col min="2" max="2" width="16.42578125" customWidth="1"/>
    <col min="3" max="3" width="54.7109375" customWidth="1"/>
    <col min="4" max="4" width="7.85546875" customWidth="1"/>
    <col min="5" max="5" width="12.42578125" customWidth="1"/>
    <col min="6" max="6" width="10.5703125" customWidth="1"/>
    <col min="7" max="7" width="14.42578125" customWidth="1"/>
  </cols>
  <sheetData>
    <row r="2" spans="1:7" x14ac:dyDescent="0.25">
      <c r="G2" s="16" t="s">
        <v>65</v>
      </c>
    </row>
    <row r="5" spans="1:7" x14ac:dyDescent="0.25">
      <c r="C5" s="1" t="s">
        <v>0</v>
      </c>
    </row>
    <row r="7" spans="1:7" ht="25.5" x14ac:dyDescent="0.25">
      <c r="B7" s="2" t="s">
        <v>1</v>
      </c>
      <c r="C7" s="3" t="s">
        <v>2</v>
      </c>
    </row>
    <row r="8" spans="1:7" x14ac:dyDescent="0.25">
      <c r="B8" s="2" t="s">
        <v>3</v>
      </c>
      <c r="C8" s="3" t="s">
        <v>4</v>
      </c>
    </row>
    <row r="9" spans="1:7" x14ac:dyDescent="0.25">
      <c r="B9" s="2" t="s">
        <v>5</v>
      </c>
      <c r="C9" s="4" t="s">
        <v>6</v>
      </c>
    </row>
    <row r="10" spans="1:7" x14ac:dyDescent="0.25">
      <c r="B10" s="2" t="s">
        <v>7</v>
      </c>
      <c r="C10" s="4" t="s">
        <v>8</v>
      </c>
    </row>
    <row r="11" spans="1:7" x14ac:dyDescent="0.25">
      <c r="B11" s="2" t="s">
        <v>9</v>
      </c>
      <c r="C11" s="4" t="s">
        <v>10</v>
      </c>
    </row>
    <row r="14" spans="1:7" ht="17.45" customHeight="1" x14ac:dyDescent="0.25">
      <c r="A14" s="5" t="s">
        <v>11</v>
      </c>
      <c r="B14" s="5" t="s">
        <v>12</v>
      </c>
      <c r="C14" s="5" t="s">
        <v>8</v>
      </c>
      <c r="D14" s="6"/>
      <c r="E14" s="6"/>
      <c r="F14" s="6"/>
      <c r="G14" s="6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ht="17.45" customHeight="1" x14ac:dyDescent="0.25">
      <c r="A16" s="5" t="s">
        <v>11</v>
      </c>
      <c r="B16" s="5" t="s">
        <v>13</v>
      </c>
      <c r="C16" s="5" t="s">
        <v>14</v>
      </c>
      <c r="D16" s="6"/>
      <c r="E16" s="6"/>
      <c r="F16" s="6"/>
      <c r="G16" s="6"/>
    </row>
    <row r="17" spans="1:7" ht="30" x14ac:dyDescent="0.25">
      <c r="A17" s="7">
        <v>1</v>
      </c>
      <c r="B17" s="8" t="s">
        <v>15</v>
      </c>
      <c r="C17" s="9" t="s">
        <v>16</v>
      </c>
      <c r="D17" s="5" t="s">
        <v>17</v>
      </c>
      <c r="E17" s="10">
        <v>480</v>
      </c>
      <c r="F17" s="11"/>
      <c r="G17" s="11">
        <f>ROUND(E17*F17,2)</f>
        <v>0</v>
      </c>
    </row>
    <row r="18" spans="1:7" ht="25.5" x14ac:dyDescent="0.25">
      <c r="A18" s="7">
        <v>2</v>
      </c>
      <c r="B18" s="8" t="s">
        <v>18</v>
      </c>
      <c r="C18" s="12" t="s">
        <v>19</v>
      </c>
      <c r="D18" s="5" t="s">
        <v>17</v>
      </c>
      <c r="E18" s="10">
        <v>480</v>
      </c>
      <c r="F18" s="11"/>
      <c r="G18" s="11">
        <f t="shared" ref="G18:G22" si="0">E18*F18</f>
        <v>0</v>
      </c>
    </row>
    <row r="19" spans="1:7" x14ac:dyDescent="0.25">
      <c r="A19" s="7">
        <v>3</v>
      </c>
      <c r="B19" s="8" t="s">
        <v>20</v>
      </c>
      <c r="C19" s="9" t="s">
        <v>21</v>
      </c>
      <c r="D19" s="5" t="s">
        <v>22</v>
      </c>
      <c r="E19" s="10">
        <f>E18*0.08</f>
        <v>38.4</v>
      </c>
      <c r="F19" s="11"/>
      <c r="G19" s="11">
        <f t="shared" si="0"/>
        <v>0</v>
      </c>
    </row>
    <row r="20" spans="1:7" ht="38.25" x14ac:dyDescent="0.25">
      <c r="A20" s="7">
        <v>4</v>
      </c>
      <c r="B20" s="8" t="s">
        <v>23</v>
      </c>
      <c r="C20" s="12" t="s">
        <v>24</v>
      </c>
      <c r="D20" s="5" t="s">
        <v>22</v>
      </c>
      <c r="E20" s="10">
        <f>E19</f>
        <v>38.4</v>
      </c>
      <c r="F20" s="11"/>
      <c r="G20" s="11">
        <f t="shared" si="0"/>
        <v>0</v>
      </c>
    </row>
    <row r="21" spans="1:7" ht="45" x14ac:dyDescent="0.25">
      <c r="A21" s="7">
        <v>5</v>
      </c>
      <c r="B21" s="8" t="s">
        <v>25</v>
      </c>
      <c r="C21" s="9" t="s">
        <v>26</v>
      </c>
      <c r="D21" s="5" t="s">
        <v>22</v>
      </c>
      <c r="E21" s="10">
        <f>E19</f>
        <v>38.4</v>
      </c>
      <c r="F21" s="11"/>
      <c r="G21" s="11">
        <f t="shared" si="0"/>
        <v>0</v>
      </c>
    </row>
    <row r="22" spans="1:7" ht="30" x14ac:dyDescent="0.25">
      <c r="A22" s="7">
        <v>6</v>
      </c>
      <c r="B22" s="6"/>
      <c r="C22" s="9" t="s">
        <v>27</v>
      </c>
      <c r="D22" s="5" t="s">
        <v>22</v>
      </c>
      <c r="E22" s="10">
        <f>E19</f>
        <v>38.4</v>
      </c>
      <c r="F22" s="11"/>
      <c r="G22" s="11">
        <f t="shared" si="0"/>
        <v>0</v>
      </c>
    </row>
    <row r="23" spans="1:7" x14ac:dyDescent="0.25">
      <c r="A23" s="6"/>
      <c r="B23" s="6"/>
      <c r="C23" s="6"/>
      <c r="D23" s="6"/>
      <c r="E23" s="5" t="s">
        <v>28</v>
      </c>
      <c r="F23" s="13"/>
      <c r="G23" s="11">
        <f>ROUND(SUM(G17:G22),2)</f>
        <v>0</v>
      </c>
    </row>
    <row r="24" spans="1:7" x14ac:dyDescent="0.25">
      <c r="A24" s="6"/>
      <c r="B24" s="6"/>
      <c r="C24" s="6"/>
      <c r="D24" s="6"/>
      <c r="E24" s="6"/>
      <c r="F24" s="13"/>
      <c r="G24" s="6"/>
    </row>
    <row r="25" spans="1:7" ht="17.45" customHeight="1" x14ac:dyDescent="0.25">
      <c r="A25" s="5" t="s">
        <v>11</v>
      </c>
      <c r="B25" s="5" t="s">
        <v>29</v>
      </c>
      <c r="C25" s="5" t="s">
        <v>30</v>
      </c>
      <c r="D25" s="6"/>
      <c r="E25" s="6"/>
      <c r="F25" s="13"/>
      <c r="G25" s="6"/>
    </row>
    <row r="26" spans="1:7" ht="30" x14ac:dyDescent="0.25">
      <c r="A26" s="7">
        <v>7</v>
      </c>
      <c r="B26" s="8" t="s">
        <v>31</v>
      </c>
      <c r="C26" s="9" t="s">
        <v>32</v>
      </c>
      <c r="D26" s="5" t="s">
        <v>17</v>
      </c>
      <c r="E26" s="10">
        <v>420</v>
      </c>
      <c r="F26" s="11"/>
      <c r="G26" s="11">
        <f t="shared" ref="G26:G29" si="1">E26*F26</f>
        <v>0</v>
      </c>
    </row>
    <row r="27" spans="1:7" ht="45" x14ac:dyDescent="0.25">
      <c r="A27" s="7">
        <v>8</v>
      </c>
      <c r="B27" s="8" t="s">
        <v>33</v>
      </c>
      <c r="C27" s="9" t="s">
        <v>34</v>
      </c>
      <c r="D27" s="5" t="s">
        <v>22</v>
      </c>
      <c r="E27" s="10">
        <f>E26*0.15</f>
        <v>63</v>
      </c>
      <c r="F27" s="11"/>
      <c r="G27" s="11">
        <f t="shared" si="1"/>
        <v>0</v>
      </c>
    </row>
    <row r="28" spans="1:7" ht="25.5" x14ac:dyDescent="0.25">
      <c r="A28" s="7">
        <v>9</v>
      </c>
      <c r="B28" s="8" t="s">
        <v>35</v>
      </c>
      <c r="C28" s="12" t="s">
        <v>36</v>
      </c>
      <c r="D28" s="5" t="s">
        <v>22</v>
      </c>
      <c r="E28" s="10">
        <f>420*0.33</f>
        <v>138.6</v>
      </c>
      <c r="F28" s="11"/>
      <c r="G28" s="11">
        <f t="shared" si="1"/>
        <v>0</v>
      </c>
    </row>
    <row r="29" spans="1:7" x14ac:dyDescent="0.25">
      <c r="A29" s="7">
        <v>10</v>
      </c>
      <c r="B29" s="8" t="s">
        <v>37</v>
      </c>
      <c r="C29" s="9" t="s">
        <v>38</v>
      </c>
      <c r="D29" s="5" t="s">
        <v>17</v>
      </c>
      <c r="E29" s="10">
        <v>60</v>
      </c>
      <c r="F29" s="11"/>
      <c r="G29" s="11">
        <f t="shared" si="1"/>
        <v>0</v>
      </c>
    </row>
    <row r="30" spans="1:7" x14ac:dyDescent="0.25">
      <c r="A30" s="6"/>
      <c r="B30" s="6"/>
      <c r="C30" s="6"/>
      <c r="D30" s="6"/>
      <c r="E30" s="5" t="s">
        <v>39</v>
      </c>
      <c r="F30" s="13"/>
      <c r="G30" s="11">
        <f>ROUND(SUM(G26:G29),2)</f>
        <v>0</v>
      </c>
    </row>
    <row r="31" spans="1:7" x14ac:dyDescent="0.25">
      <c r="A31" s="6"/>
      <c r="B31" s="6"/>
      <c r="C31" s="6"/>
      <c r="D31" s="6"/>
      <c r="E31" s="6"/>
      <c r="F31" s="13"/>
      <c r="G31" s="6"/>
    </row>
    <row r="32" spans="1:7" x14ac:dyDescent="0.25">
      <c r="A32" s="6"/>
      <c r="B32" s="6"/>
      <c r="C32" s="6"/>
      <c r="D32" s="6"/>
      <c r="E32" s="6"/>
      <c r="F32" s="13"/>
      <c r="G32" s="6"/>
    </row>
    <row r="33" spans="1:7" x14ac:dyDescent="0.25">
      <c r="A33" s="6"/>
      <c r="B33" s="6"/>
      <c r="C33" s="6"/>
      <c r="D33" s="6"/>
      <c r="E33" s="6"/>
      <c r="F33" s="13"/>
      <c r="G33" s="6"/>
    </row>
    <row r="34" spans="1:7" ht="17.45" customHeight="1" x14ac:dyDescent="0.25">
      <c r="A34" s="5" t="s">
        <v>11</v>
      </c>
      <c r="B34" s="14" t="s">
        <v>40</v>
      </c>
      <c r="C34" s="5" t="s">
        <v>41</v>
      </c>
      <c r="D34" s="6"/>
      <c r="E34" s="6"/>
      <c r="F34" s="13"/>
      <c r="G34" s="6"/>
    </row>
    <row r="35" spans="1:7" x14ac:dyDescent="0.25">
      <c r="A35" s="6"/>
      <c r="B35" s="6"/>
      <c r="C35" s="6"/>
      <c r="D35" s="6"/>
      <c r="E35" s="6"/>
      <c r="F35" s="13"/>
      <c r="G35" s="6"/>
    </row>
    <row r="36" spans="1:7" ht="17.45" customHeight="1" x14ac:dyDescent="0.25">
      <c r="A36" s="5" t="s">
        <v>11</v>
      </c>
      <c r="B36" s="14" t="s">
        <v>42</v>
      </c>
      <c r="C36" s="14" t="s">
        <v>43</v>
      </c>
      <c r="D36" s="6"/>
      <c r="E36" s="6"/>
      <c r="F36" s="13"/>
      <c r="G36" s="6"/>
    </row>
    <row r="37" spans="1:7" x14ac:dyDescent="0.25">
      <c r="A37" s="7">
        <v>11</v>
      </c>
      <c r="B37" s="8"/>
      <c r="C37" s="9" t="s">
        <v>44</v>
      </c>
      <c r="D37" s="5" t="s">
        <v>17</v>
      </c>
      <c r="E37" s="10">
        <v>480</v>
      </c>
      <c r="F37" s="11"/>
      <c r="G37" s="11">
        <f t="shared" ref="G37:G46" si="2">E37*F37</f>
        <v>0</v>
      </c>
    </row>
    <row r="38" spans="1:7" x14ac:dyDescent="0.25">
      <c r="A38" s="7">
        <v>12</v>
      </c>
      <c r="B38" s="8"/>
      <c r="C38" s="9" t="s">
        <v>45</v>
      </c>
      <c r="D38" s="5" t="s">
        <v>17</v>
      </c>
      <c r="E38" s="10">
        <v>480</v>
      </c>
      <c r="F38" s="11"/>
      <c r="G38" s="11">
        <f t="shared" si="2"/>
        <v>0</v>
      </c>
    </row>
    <row r="39" spans="1:7" ht="60" x14ac:dyDescent="0.25">
      <c r="A39" s="7">
        <v>13</v>
      </c>
      <c r="B39" s="6"/>
      <c r="C39" s="9" t="s">
        <v>46</v>
      </c>
      <c r="D39" s="5" t="s">
        <v>17</v>
      </c>
      <c r="E39" s="10">
        <v>480</v>
      </c>
      <c r="F39" s="11"/>
      <c r="G39" s="11">
        <f t="shared" si="2"/>
        <v>0</v>
      </c>
    </row>
    <row r="40" spans="1:7" x14ac:dyDescent="0.25">
      <c r="A40" s="7">
        <v>14</v>
      </c>
      <c r="B40" s="8"/>
      <c r="C40" s="9" t="s">
        <v>47</v>
      </c>
      <c r="D40" s="5" t="s">
        <v>17</v>
      </c>
      <c r="E40" s="10">
        <v>480</v>
      </c>
      <c r="F40" s="11"/>
      <c r="G40" s="11">
        <f t="shared" si="2"/>
        <v>0</v>
      </c>
    </row>
    <row r="41" spans="1:7" ht="30" x14ac:dyDescent="0.25">
      <c r="A41" s="7">
        <v>15</v>
      </c>
      <c r="B41" s="8"/>
      <c r="C41" s="9" t="s">
        <v>48</v>
      </c>
      <c r="D41" s="5" t="s">
        <v>17</v>
      </c>
      <c r="E41" s="10">
        <v>480</v>
      </c>
      <c r="F41" s="11"/>
      <c r="G41" s="11">
        <f t="shared" si="2"/>
        <v>0</v>
      </c>
    </row>
    <row r="42" spans="1:7" x14ac:dyDescent="0.25">
      <c r="A42" s="7">
        <v>16</v>
      </c>
      <c r="B42" s="8"/>
      <c r="C42" s="9" t="s">
        <v>49</v>
      </c>
      <c r="D42" s="5" t="s">
        <v>17</v>
      </c>
      <c r="E42" s="10">
        <v>480</v>
      </c>
      <c r="F42" s="11"/>
      <c r="G42" s="11">
        <f t="shared" si="2"/>
        <v>0</v>
      </c>
    </row>
    <row r="43" spans="1:7" x14ac:dyDescent="0.25">
      <c r="A43" s="7">
        <v>17</v>
      </c>
      <c r="B43" s="8"/>
      <c r="C43" s="9" t="s">
        <v>50</v>
      </c>
      <c r="D43" s="5" t="s">
        <v>17</v>
      </c>
      <c r="E43" s="10">
        <v>480</v>
      </c>
      <c r="F43" s="11"/>
      <c r="G43" s="11">
        <f t="shared" si="2"/>
        <v>0</v>
      </c>
    </row>
    <row r="44" spans="1:7" x14ac:dyDescent="0.25">
      <c r="A44" s="7">
        <v>18</v>
      </c>
      <c r="B44" s="8"/>
      <c r="C44" s="9" t="s">
        <v>51</v>
      </c>
      <c r="D44" s="5" t="s">
        <v>17</v>
      </c>
      <c r="E44" s="10">
        <v>480</v>
      </c>
      <c r="F44" s="11"/>
      <c r="G44" s="11">
        <f t="shared" si="2"/>
        <v>0</v>
      </c>
    </row>
    <row r="45" spans="1:7" ht="25.5" x14ac:dyDescent="0.25">
      <c r="A45" s="7">
        <v>19</v>
      </c>
      <c r="B45" s="8"/>
      <c r="C45" s="12" t="s">
        <v>52</v>
      </c>
      <c r="D45" s="5" t="s">
        <v>17</v>
      </c>
      <c r="E45" s="10">
        <v>480</v>
      </c>
      <c r="F45" s="11"/>
      <c r="G45" s="11">
        <f t="shared" si="2"/>
        <v>0</v>
      </c>
    </row>
    <row r="46" spans="1:7" x14ac:dyDescent="0.25">
      <c r="A46" s="7">
        <v>20</v>
      </c>
      <c r="B46" s="8"/>
      <c r="C46" s="9" t="s">
        <v>53</v>
      </c>
      <c r="D46" s="5" t="s">
        <v>17</v>
      </c>
      <c r="E46" s="10">
        <v>480</v>
      </c>
      <c r="F46" s="11"/>
      <c r="G46" s="11">
        <f t="shared" si="2"/>
        <v>0</v>
      </c>
    </row>
    <row r="47" spans="1:7" x14ac:dyDescent="0.25">
      <c r="A47" s="6"/>
      <c r="B47" s="6"/>
      <c r="C47" s="6"/>
      <c r="D47" s="6"/>
      <c r="E47" s="5" t="s">
        <v>28</v>
      </c>
      <c r="F47" s="13"/>
      <c r="G47" s="11">
        <f>ROUND(SUM(G37:G46),2)</f>
        <v>0</v>
      </c>
    </row>
    <row r="48" spans="1:7" x14ac:dyDescent="0.25">
      <c r="A48" s="6"/>
      <c r="B48" s="6"/>
      <c r="C48" s="6"/>
      <c r="D48" s="6"/>
      <c r="E48" s="5"/>
      <c r="F48" s="13"/>
      <c r="G48" s="11"/>
    </row>
    <row r="49" spans="1:7" x14ac:dyDescent="0.25">
      <c r="A49" s="5" t="s">
        <v>11</v>
      </c>
      <c r="B49" s="14" t="s">
        <v>54</v>
      </c>
      <c r="C49" s="14" t="s">
        <v>55</v>
      </c>
      <c r="D49" s="6"/>
      <c r="E49" s="6"/>
      <c r="F49" s="13"/>
      <c r="G49" s="6"/>
    </row>
    <row r="50" spans="1:7" x14ac:dyDescent="0.25">
      <c r="A50" s="7">
        <v>21</v>
      </c>
      <c r="B50" s="8"/>
      <c r="C50" s="9" t="s">
        <v>56</v>
      </c>
      <c r="D50" s="5" t="s">
        <v>17</v>
      </c>
      <c r="E50" s="10">
        <v>420</v>
      </c>
      <c r="F50" s="11"/>
      <c r="G50" s="11">
        <f t="shared" ref="G50:G57" si="3">E50*F50</f>
        <v>0</v>
      </c>
    </row>
    <row r="51" spans="1:7" ht="30" x14ac:dyDescent="0.25">
      <c r="A51" s="7">
        <v>22</v>
      </c>
      <c r="B51" s="8"/>
      <c r="C51" s="9" t="s">
        <v>57</v>
      </c>
      <c r="D51" s="5" t="s">
        <v>17</v>
      </c>
      <c r="E51" s="10">
        <v>420</v>
      </c>
      <c r="F51" s="11"/>
      <c r="G51" s="11">
        <f t="shared" si="3"/>
        <v>0</v>
      </c>
    </row>
    <row r="52" spans="1:7" ht="30" x14ac:dyDescent="0.25">
      <c r="A52" s="7">
        <v>23</v>
      </c>
      <c r="B52" s="8"/>
      <c r="C52" s="9" t="s">
        <v>58</v>
      </c>
      <c r="D52" s="5" t="s">
        <v>17</v>
      </c>
      <c r="E52" s="10">
        <v>420</v>
      </c>
      <c r="F52" s="11"/>
      <c r="G52" s="11">
        <f t="shared" si="3"/>
        <v>0</v>
      </c>
    </row>
    <row r="53" spans="1:7" x14ac:dyDescent="0.25">
      <c r="A53" s="7">
        <v>24</v>
      </c>
      <c r="B53" s="8"/>
      <c r="C53" s="9" t="s">
        <v>59</v>
      </c>
      <c r="D53" s="5" t="s">
        <v>17</v>
      </c>
      <c r="E53" s="10">
        <v>420</v>
      </c>
      <c r="F53" s="11"/>
      <c r="G53" s="11">
        <f t="shared" si="3"/>
        <v>0</v>
      </c>
    </row>
    <row r="54" spans="1:7" x14ac:dyDescent="0.25">
      <c r="A54" s="7">
        <v>25</v>
      </c>
      <c r="B54" s="8"/>
      <c r="C54" s="9" t="s">
        <v>60</v>
      </c>
      <c r="D54" s="5" t="s">
        <v>17</v>
      </c>
      <c r="E54" s="10">
        <v>420</v>
      </c>
      <c r="F54" s="11"/>
      <c r="G54" s="11">
        <f t="shared" si="3"/>
        <v>0</v>
      </c>
    </row>
    <row r="55" spans="1:7" x14ac:dyDescent="0.25">
      <c r="A55" s="7">
        <v>26</v>
      </c>
      <c r="B55" s="8"/>
      <c r="C55" s="9" t="s">
        <v>61</v>
      </c>
      <c r="D55" s="5" t="s">
        <v>17</v>
      </c>
      <c r="E55" s="10">
        <v>420</v>
      </c>
      <c r="F55" s="11"/>
      <c r="G55" s="11">
        <f t="shared" si="3"/>
        <v>0</v>
      </c>
    </row>
    <row r="56" spans="1:7" ht="45" x14ac:dyDescent="0.25">
      <c r="A56" s="7">
        <v>27</v>
      </c>
      <c r="B56" s="8"/>
      <c r="C56" s="9" t="s">
        <v>62</v>
      </c>
      <c r="D56" s="5" t="s">
        <v>17</v>
      </c>
      <c r="E56" s="10">
        <v>420</v>
      </c>
      <c r="F56" s="11"/>
      <c r="G56" s="11">
        <f t="shared" si="3"/>
        <v>0</v>
      </c>
    </row>
    <row r="57" spans="1:7" x14ac:dyDescent="0.25">
      <c r="A57" s="7">
        <v>28</v>
      </c>
      <c r="B57" s="8"/>
      <c r="C57" s="9" t="s">
        <v>63</v>
      </c>
      <c r="D57" s="5" t="s">
        <v>17</v>
      </c>
      <c r="E57" s="10">
        <v>420</v>
      </c>
      <c r="F57" s="11"/>
      <c r="G57" s="11">
        <f t="shared" si="3"/>
        <v>0</v>
      </c>
    </row>
    <row r="58" spans="1:7" x14ac:dyDescent="0.25">
      <c r="A58" s="6"/>
      <c r="B58" s="6"/>
      <c r="C58" s="6"/>
      <c r="D58" s="6"/>
      <c r="E58" s="5" t="s">
        <v>28</v>
      </c>
      <c r="F58" s="13"/>
      <c r="G58" s="11">
        <f>ROUND(SUM(G50:G57),2)</f>
        <v>0</v>
      </c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14" t="s">
        <v>64</v>
      </c>
      <c r="E60" s="6"/>
      <c r="F60" s="6"/>
      <c r="G60" s="11">
        <f>ROUND(G23+G58+G30+G47,2)</f>
        <v>0</v>
      </c>
    </row>
    <row r="61" spans="1:7" x14ac:dyDescent="0.25">
      <c r="G61" s="15">
        <f>ROUND(G60*1.23,2)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Ziółkowski</dc:creator>
  <cp:lastModifiedBy>P. Ziółkowski</cp:lastModifiedBy>
  <dcterms:created xsi:type="dcterms:W3CDTF">2019-09-09T11:00:42Z</dcterms:created>
  <dcterms:modified xsi:type="dcterms:W3CDTF">2019-09-09T11:03:06Z</dcterms:modified>
</cp:coreProperties>
</file>