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 activeTab="1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4" i="2" l="1"/>
  <c r="D18" i="2" l="1"/>
  <c r="D17" i="2"/>
  <c r="D16" i="2"/>
  <c r="D15" i="2"/>
  <c r="D14" i="2"/>
  <c r="D13" i="2"/>
  <c r="D12" i="2"/>
  <c r="D9" i="2"/>
  <c r="D8" i="2"/>
  <c r="D7" i="2"/>
  <c r="D6" i="2"/>
  <c r="D5" i="2"/>
  <c r="D10" i="2" l="1"/>
  <c r="D19" i="2" s="1"/>
  <c r="D21" i="2" s="1"/>
  <c r="D22" i="2" s="1"/>
  <c r="F110" i="1"/>
  <c r="F109" i="1"/>
  <c r="D110" i="1"/>
  <c r="D109" i="1"/>
  <c r="D107" i="1"/>
  <c r="D106" i="1"/>
  <c r="D105" i="1"/>
  <c r="D104" i="1"/>
  <c r="D103" i="1"/>
  <c r="D102" i="1"/>
  <c r="D101" i="1"/>
  <c r="D100" i="1"/>
  <c r="D97" i="1"/>
  <c r="D96" i="1"/>
  <c r="D95" i="1"/>
  <c r="D94" i="1"/>
  <c r="D93" i="1"/>
  <c r="D92" i="1"/>
  <c r="D91" i="1"/>
  <c r="F85" i="1"/>
  <c r="F84" i="1"/>
  <c r="D81" i="1"/>
  <c r="D80" i="1"/>
  <c r="D79" i="1"/>
  <c r="D78" i="1"/>
  <c r="D77" i="1"/>
  <c r="D76" i="1"/>
  <c r="D75" i="1"/>
  <c r="D70" i="1"/>
  <c r="D69" i="1"/>
  <c r="D68" i="1"/>
  <c r="D72" i="1"/>
  <c r="D82" i="1" s="1"/>
  <c r="D84" i="1" s="1"/>
  <c r="D85" i="1" s="1"/>
  <c r="D66" i="1"/>
  <c r="F60" i="1"/>
  <c r="F59" i="1"/>
  <c r="D60" i="1"/>
  <c r="D59" i="1"/>
  <c r="D57" i="1"/>
  <c r="D56" i="1"/>
  <c r="D55" i="1"/>
  <c r="D54" i="1"/>
  <c r="D53" i="1"/>
  <c r="D52" i="1"/>
  <c r="D49" i="1"/>
  <c r="D48" i="1"/>
  <c r="D47" i="1"/>
  <c r="D46" i="1"/>
  <c r="D45" i="1"/>
  <c r="I19" i="1"/>
  <c r="I18" i="1"/>
  <c r="H19" i="1"/>
  <c r="H18" i="1"/>
  <c r="H20" i="1"/>
  <c r="G19" i="1"/>
  <c r="G18" i="1"/>
  <c r="G16" i="1"/>
  <c r="G15" i="1"/>
  <c r="G14" i="1"/>
  <c r="G13" i="1"/>
  <c r="G12" i="1"/>
  <c r="G11" i="1"/>
  <c r="G7" i="1"/>
  <c r="G6" i="1"/>
  <c r="G5" i="1"/>
  <c r="G4" i="1"/>
  <c r="G3" i="1"/>
  <c r="D19" i="1"/>
  <c r="D39" i="1"/>
  <c r="D14" i="1"/>
  <c r="D13" i="1"/>
  <c r="D12" i="1"/>
  <c r="D6" i="1"/>
  <c r="D5" i="1"/>
  <c r="D4" i="1"/>
  <c r="D38" i="1"/>
  <c r="D36" i="1"/>
  <c r="D35" i="1"/>
  <c r="D31" i="1"/>
  <c r="D28" i="1"/>
  <c r="D25" i="1"/>
  <c r="D26" i="1"/>
  <c r="D27" i="1"/>
  <c r="D34" i="1"/>
  <c r="D33" i="1"/>
  <c r="D32" i="1"/>
  <c r="D24" i="1"/>
  <c r="D15" i="1" l="1"/>
  <c r="D11" i="1"/>
  <c r="D7" i="1"/>
  <c r="D16" i="1" l="1"/>
  <c r="D18" i="1" s="1"/>
</calcChain>
</file>

<file path=xl/sharedStrings.xml><?xml version="1.0" encoding="utf-8"?>
<sst xmlns="http://schemas.openxmlformats.org/spreadsheetml/2006/main" count="142" uniqueCount="36">
  <si>
    <t>2020 - kosze Wykonawcy</t>
  </si>
  <si>
    <t>od 1 tygodnia do 13 tygodnia czwartki</t>
  </si>
  <si>
    <t>krotność</t>
  </si>
  <si>
    <t>liczba koszy</t>
  </si>
  <si>
    <t>ilość</t>
  </si>
  <si>
    <t>od 14 tygodnia do 40 tygodnia poniedziałki i czwartki</t>
  </si>
  <si>
    <t>(dodatkowo niedziela - Park i Wyspa)</t>
  </si>
  <si>
    <t>RAZEM</t>
  </si>
  <si>
    <t>2020 - kosze Zamawiającego</t>
  </si>
  <si>
    <t>RAZEM ROK</t>
  </si>
  <si>
    <t>CENA ZA SZTUKĘ</t>
  </si>
  <si>
    <t>WARTOŚĆ ZADANIA</t>
  </si>
  <si>
    <t>od 41 tygodnia do 53 tygodnia czwartki (31.12)</t>
  </si>
  <si>
    <t>od 14 tygodnia do 39 tygodnia poniedziałki i czwartki</t>
  </si>
  <si>
    <t>od 40 tygodnia do 52 tygodnia czwartki (31.12)</t>
  </si>
  <si>
    <t>od 40 tygodnia do 52 tygodnia czwartki (24.12)</t>
  </si>
  <si>
    <t>WSZYSTKIE CZWATKI OD STYCZNIA DO MARCA I OD PAŹDZIERNIK DO GRUDNIA</t>
  </si>
  <si>
    <t>(dodatkowo kazda sobota - Wyspa)</t>
  </si>
  <si>
    <t>(dodatkowo każda sobota - Wyspa)</t>
  </si>
  <si>
    <t>WSZYSTKIE CZWATKI OD STYCZNIA DO MARCA I OD PAŹDZIERNIK DO GRUDNIA (DODATKOWO KAŻDA SOBOTA)</t>
  </si>
  <si>
    <t>WSZYSTKIE CZWATKI OD STYCZNIA DO MARCA I OD PAŹDZIERNIK DO GRUDNIA (DODATKOWO KAŻDA SOBOTA I NIEDZIELA)</t>
  </si>
  <si>
    <t>(dodatkowo sobota i niedziela - Wyspa)</t>
  </si>
  <si>
    <t>(dodatkowo sobota i niedziela - Wyspa</t>
  </si>
  <si>
    <t>2020- KOSZE WYKONAWCY</t>
  </si>
  <si>
    <t>KROTNOŚĆ</t>
  </si>
  <si>
    <t>LICZBA KOSZY</t>
  </si>
  <si>
    <t>ILOŚĆ</t>
  </si>
  <si>
    <t>od 14 tygodnia do 39 tygodnia wtorek i czwartek</t>
  </si>
  <si>
    <t>(dodatkowo sobota i niedziela - Park i Wyspa</t>
  </si>
  <si>
    <t>od 40 tygodnia do 52 tygodnia czwartki</t>
  </si>
  <si>
    <t>(dodatkowo sobota - Park i Wyspa)</t>
  </si>
  <si>
    <t>2020- KOSZE ZAMAWIAJĄCEGO</t>
  </si>
  <si>
    <t>WARTOŚĆ ZADANIA Netto</t>
  </si>
  <si>
    <t>VAT 8%</t>
  </si>
  <si>
    <t xml:space="preserve">RAZEM </t>
  </si>
  <si>
    <t>Załącznik nr 4.1.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</si>
</sst>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9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0" fillId="0" borderId="1" xfId="0" applyNumberFormat="1" applyBorder="1"/>
    <xf numFmtId="0" fontId="0" fillId="0" borderId="0" xfId="0" applyBorder="1"/>
    <xf numFmtId="0" fontId="0" fillId="0" borderId="2" xfId="0" applyBorder="1"/>
    <xf numFmtId="0" fontId="2" fillId="0" borderId="2" xfId="0" applyFont="1" applyBorder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0"/>
  <sheetViews>
    <sheetView topLeftCell="A91" workbookViewId="0">
      <selection activeCell="F98" sqref="F98"/>
    </sheetView>
  </sheetViews>
  <sheetFormatPr defaultRowHeight="15" x14ac:dyDescent="0.25"/>
  <cols>
    <col min="1" max="1" width="49.85546875" customWidth="1"/>
    <col min="2" max="2" width="14.140625" customWidth="1"/>
    <col min="3" max="3" width="22.5703125" customWidth="1"/>
    <col min="4" max="4" width="18.7109375" customWidth="1"/>
    <col min="5" max="5" width="7.85546875" customWidth="1"/>
    <col min="6" max="6" width="7.140625" customWidth="1"/>
  </cols>
  <sheetData>
    <row r="2" spans="1:7" x14ac:dyDescent="0.25">
      <c r="A2" s="1" t="s">
        <v>0</v>
      </c>
      <c r="B2" s="2" t="s">
        <v>2</v>
      </c>
      <c r="C2" s="2" t="s">
        <v>3</v>
      </c>
      <c r="D2" s="2" t="s">
        <v>4</v>
      </c>
    </row>
    <row r="3" spans="1:7" x14ac:dyDescent="0.25">
      <c r="A3" t="s">
        <v>1</v>
      </c>
      <c r="B3">
        <v>7</v>
      </c>
      <c r="C3">
        <v>251</v>
      </c>
      <c r="D3">
        <v>1757</v>
      </c>
      <c r="F3">
        <v>7</v>
      </c>
      <c r="G3">
        <f>C3*F3</f>
        <v>1757</v>
      </c>
    </row>
    <row r="4" spans="1:7" x14ac:dyDescent="0.25">
      <c r="A4" t="s">
        <v>5</v>
      </c>
      <c r="B4">
        <v>54</v>
      </c>
      <c r="C4">
        <v>251</v>
      </c>
      <c r="D4">
        <f>B4*C4</f>
        <v>13554</v>
      </c>
      <c r="F4">
        <v>52</v>
      </c>
      <c r="G4">
        <f>F4*C4</f>
        <v>13052</v>
      </c>
    </row>
    <row r="5" spans="1:7" x14ac:dyDescent="0.25">
      <c r="A5" t="s">
        <v>6</v>
      </c>
      <c r="B5">
        <v>27</v>
      </c>
      <c r="C5">
        <v>36</v>
      </c>
      <c r="D5">
        <f>B5*C5</f>
        <v>972</v>
      </c>
      <c r="F5">
        <v>26</v>
      </c>
      <c r="G5">
        <f>F5*C5</f>
        <v>936</v>
      </c>
    </row>
    <row r="6" spans="1:7" x14ac:dyDescent="0.25">
      <c r="A6" t="s">
        <v>12</v>
      </c>
      <c r="B6">
        <v>7</v>
      </c>
      <c r="C6">
        <v>251</v>
      </c>
      <c r="D6">
        <f>B6*C6</f>
        <v>1757</v>
      </c>
      <c r="F6">
        <v>7</v>
      </c>
      <c r="G6">
        <f>F6*C6</f>
        <v>1757</v>
      </c>
    </row>
    <row r="7" spans="1:7" x14ac:dyDescent="0.25">
      <c r="C7" s="2" t="s">
        <v>7</v>
      </c>
      <c r="D7">
        <f>SUM(D3:D6)</f>
        <v>18040</v>
      </c>
      <c r="G7">
        <f>G3+G4+G5+G6</f>
        <v>17502</v>
      </c>
    </row>
    <row r="10" spans="1:7" x14ac:dyDescent="0.25">
      <c r="A10" s="1" t="s">
        <v>8</v>
      </c>
      <c r="B10" s="2" t="s">
        <v>2</v>
      </c>
      <c r="C10" s="2" t="s">
        <v>3</v>
      </c>
      <c r="D10" s="2" t="s">
        <v>4</v>
      </c>
    </row>
    <row r="11" spans="1:7" x14ac:dyDescent="0.25">
      <c r="A11" t="s">
        <v>1</v>
      </c>
      <c r="B11">
        <v>7</v>
      </c>
      <c r="C11">
        <v>180</v>
      </c>
      <c r="D11">
        <f>B11*C11</f>
        <v>1260</v>
      </c>
      <c r="F11">
        <v>7</v>
      </c>
      <c r="G11">
        <f>F11*C11</f>
        <v>1260</v>
      </c>
    </row>
    <row r="12" spans="1:7" x14ac:dyDescent="0.25">
      <c r="A12" t="s">
        <v>5</v>
      </c>
      <c r="B12">
        <v>54</v>
      </c>
      <c r="C12">
        <v>180</v>
      </c>
      <c r="D12">
        <f>B12*C12</f>
        <v>9720</v>
      </c>
      <c r="F12">
        <v>52</v>
      </c>
      <c r="G12">
        <f>F12*C12</f>
        <v>9360</v>
      </c>
    </row>
    <row r="13" spans="1:7" x14ac:dyDescent="0.25">
      <c r="A13" t="s">
        <v>6</v>
      </c>
      <c r="B13">
        <v>27</v>
      </c>
      <c r="C13">
        <v>44</v>
      </c>
      <c r="D13">
        <f>B13*C13</f>
        <v>1188</v>
      </c>
      <c r="F13">
        <v>26</v>
      </c>
      <c r="G13">
        <f>F13*C13</f>
        <v>1144</v>
      </c>
    </row>
    <row r="14" spans="1:7" x14ac:dyDescent="0.25">
      <c r="A14" t="s">
        <v>12</v>
      </c>
      <c r="B14">
        <v>7</v>
      </c>
      <c r="C14">
        <v>180</v>
      </c>
      <c r="D14">
        <f>B14*C14</f>
        <v>1260</v>
      </c>
      <c r="F14">
        <v>7</v>
      </c>
      <c r="G14">
        <f>F14*C14</f>
        <v>1260</v>
      </c>
    </row>
    <row r="15" spans="1:7" x14ac:dyDescent="0.25">
      <c r="C15" s="2" t="s">
        <v>7</v>
      </c>
      <c r="D15">
        <f>SUM(D11:D14)</f>
        <v>13428</v>
      </c>
      <c r="G15">
        <f>G11+G12+G13+G14</f>
        <v>13024</v>
      </c>
    </row>
    <row r="16" spans="1:7" x14ac:dyDescent="0.25">
      <c r="C16" s="3" t="s">
        <v>9</v>
      </c>
      <c r="D16" s="3">
        <f>D15+D7</f>
        <v>31468</v>
      </c>
      <c r="G16">
        <f>G7+G15</f>
        <v>30526</v>
      </c>
    </row>
    <row r="17" spans="1:9" x14ac:dyDescent="0.25">
      <c r="C17" s="4" t="s">
        <v>10</v>
      </c>
      <c r="D17" s="5">
        <v>5.5</v>
      </c>
      <c r="G17">
        <v>5.5</v>
      </c>
      <c r="H17">
        <v>5.7</v>
      </c>
      <c r="I17">
        <v>6</v>
      </c>
    </row>
    <row r="18" spans="1:9" x14ac:dyDescent="0.25">
      <c r="C18" t="s">
        <v>11</v>
      </c>
      <c r="D18">
        <f>D16*D17</f>
        <v>173074</v>
      </c>
      <c r="G18">
        <f>G16*G17</f>
        <v>167893</v>
      </c>
      <c r="H18">
        <f>G16*H17</f>
        <v>173998.2</v>
      </c>
      <c r="I18">
        <f>G16*I17</f>
        <v>183156</v>
      </c>
    </row>
    <row r="19" spans="1:9" x14ac:dyDescent="0.25">
      <c r="C19" s="6">
        <v>0.08</v>
      </c>
      <c r="D19" s="7">
        <f>D18*1.08</f>
        <v>186919.92</v>
      </c>
      <c r="G19">
        <f>G18*1.08</f>
        <v>181324.44</v>
      </c>
      <c r="H19">
        <f>H18*1.08</f>
        <v>187918.05600000001</v>
      </c>
      <c r="I19">
        <f>I18*1.08</f>
        <v>197808.48</v>
      </c>
    </row>
    <row r="20" spans="1:9" x14ac:dyDescent="0.25">
      <c r="H20">
        <f>H1</f>
        <v>0</v>
      </c>
    </row>
    <row r="23" spans="1:9" x14ac:dyDescent="0.25">
      <c r="A23" s="1" t="s">
        <v>0</v>
      </c>
      <c r="B23" s="2" t="s">
        <v>2</v>
      </c>
      <c r="C23" s="2" t="s">
        <v>3</v>
      </c>
      <c r="D23" s="2" t="s">
        <v>4</v>
      </c>
    </row>
    <row r="24" spans="1:9" x14ac:dyDescent="0.25">
      <c r="A24" t="s">
        <v>1</v>
      </c>
      <c r="B24">
        <v>7</v>
      </c>
      <c r="C24">
        <v>251</v>
      </c>
      <c r="D24">
        <f>B24*C24</f>
        <v>1757</v>
      </c>
    </row>
    <row r="25" spans="1:9" x14ac:dyDescent="0.25">
      <c r="A25" t="s">
        <v>13</v>
      </c>
      <c r="B25">
        <v>52</v>
      </c>
      <c r="C25">
        <v>251</v>
      </c>
      <c r="D25">
        <f t="shared" ref="D25:D27" si="0">B25*C25</f>
        <v>13052</v>
      </c>
    </row>
    <row r="26" spans="1:9" x14ac:dyDescent="0.25">
      <c r="A26" t="s">
        <v>6</v>
      </c>
      <c r="B26">
        <v>26</v>
      </c>
      <c r="C26">
        <v>36</v>
      </c>
      <c r="D26">
        <f t="shared" si="0"/>
        <v>936</v>
      </c>
    </row>
    <row r="27" spans="1:9" x14ac:dyDescent="0.25">
      <c r="A27" t="s">
        <v>15</v>
      </c>
      <c r="B27">
        <v>7</v>
      </c>
      <c r="C27">
        <v>251</v>
      </c>
      <c r="D27">
        <f t="shared" si="0"/>
        <v>1757</v>
      </c>
    </row>
    <row r="28" spans="1:9" x14ac:dyDescent="0.25">
      <c r="C28" s="2" t="s">
        <v>7</v>
      </c>
      <c r="D28">
        <f>D24+D25+D26+D27</f>
        <v>17502</v>
      </c>
    </row>
    <row r="30" spans="1:9" x14ac:dyDescent="0.25">
      <c r="A30" s="1" t="s">
        <v>8</v>
      </c>
      <c r="B30" s="2" t="s">
        <v>2</v>
      </c>
      <c r="C30" s="2" t="s">
        <v>3</v>
      </c>
      <c r="D30" s="2" t="s">
        <v>4</v>
      </c>
    </row>
    <row r="31" spans="1:9" x14ac:dyDescent="0.25">
      <c r="A31" t="s">
        <v>1</v>
      </c>
      <c r="B31">
        <v>7</v>
      </c>
      <c r="C31">
        <v>180</v>
      </c>
      <c r="D31">
        <f>B31*C31</f>
        <v>1260</v>
      </c>
    </row>
    <row r="32" spans="1:9" x14ac:dyDescent="0.25">
      <c r="A32" t="s">
        <v>13</v>
      </c>
      <c r="B32">
        <v>52</v>
      </c>
      <c r="C32">
        <v>180</v>
      </c>
      <c r="D32">
        <f>B32*C32</f>
        <v>9360</v>
      </c>
    </row>
    <row r="33" spans="1:4" x14ac:dyDescent="0.25">
      <c r="A33" t="s">
        <v>6</v>
      </c>
      <c r="B33">
        <v>26</v>
      </c>
      <c r="C33">
        <v>44</v>
      </c>
      <c r="D33">
        <f>B33*C33</f>
        <v>1144</v>
      </c>
    </row>
    <row r="34" spans="1:4" x14ac:dyDescent="0.25">
      <c r="A34" t="s">
        <v>15</v>
      </c>
      <c r="B34">
        <v>7</v>
      </c>
      <c r="C34">
        <v>180</v>
      </c>
      <c r="D34">
        <f>B34*C34</f>
        <v>1260</v>
      </c>
    </row>
    <row r="35" spans="1:4" x14ac:dyDescent="0.25">
      <c r="C35" s="2" t="s">
        <v>7</v>
      </c>
      <c r="D35">
        <f>D31+D32+D33+D34</f>
        <v>13024</v>
      </c>
    </row>
    <row r="36" spans="1:4" x14ac:dyDescent="0.25">
      <c r="C36" s="3" t="s">
        <v>9</v>
      </c>
      <c r="D36" s="3">
        <f>D28+D35</f>
        <v>30526</v>
      </c>
    </row>
    <row r="37" spans="1:4" x14ac:dyDescent="0.25">
      <c r="C37" s="4" t="s">
        <v>10</v>
      </c>
      <c r="D37">
        <v>5.5</v>
      </c>
    </row>
    <row r="38" spans="1:4" x14ac:dyDescent="0.25">
      <c r="C38" t="s">
        <v>11</v>
      </c>
      <c r="D38">
        <f>D36*D37</f>
        <v>167893</v>
      </c>
    </row>
    <row r="39" spans="1:4" x14ac:dyDescent="0.25">
      <c r="C39" s="6">
        <v>0.08</v>
      </c>
      <c r="D39" s="7">
        <f>D38*1.08</f>
        <v>181324.44</v>
      </c>
    </row>
    <row r="42" spans="1:4" x14ac:dyDescent="0.25">
      <c r="A42" t="s">
        <v>16</v>
      </c>
    </row>
    <row r="44" spans="1:4" x14ac:dyDescent="0.25">
      <c r="A44" s="1" t="s">
        <v>0</v>
      </c>
      <c r="B44" s="2" t="s">
        <v>2</v>
      </c>
      <c r="C44" s="2" t="s">
        <v>3</v>
      </c>
      <c r="D44" s="2" t="s">
        <v>4</v>
      </c>
    </row>
    <row r="45" spans="1:4" x14ac:dyDescent="0.25">
      <c r="A45" t="s">
        <v>1</v>
      </c>
      <c r="B45">
        <v>13</v>
      </c>
      <c r="C45">
        <v>251</v>
      </c>
      <c r="D45">
        <f>B45*C45</f>
        <v>3263</v>
      </c>
    </row>
    <row r="46" spans="1:4" x14ac:dyDescent="0.25">
      <c r="A46" t="s">
        <v>13</v>
      </c>
      <c r="B46">
        <v>52</v>
      </c>
      <c r="C46">
        <v>251</v>
      </c>
      <c r="D46">
        <f>B46*C46</f>
        <v>13052</v>
      </c>
    </row>
    <row r="47" spans="1:4" x14ac:dyDescent="0.25">
      <c r="A47" t="s">
        <v>6</v>
      </c>
      <c r="B47">
        <v>26</v>
      </c>
      <c r="C47">
        <v>36</v>
      </c>
      <c r="D47">
        <f>B47*C47</f>
        <v>936</v>
      </c>
    </row>
    <row r="48" spans="1:4" x14ac:dyDescent="0.25">
      <c r="A48" t="s">
        <v>14</v>
      </c>
      <c r="B48">
        <v>14</v>
      </c>
      <c r="C48">
        <v>251</v>
      </c>
      <c r="D48">
        <f>B48*C48</f>
        <v>3514</v>
      </c>
    </row>
    <row r="49" spans="1:6" x14ac:dyDescent="0.25">
      <c r="C49" s="2" t="s">
        <v>7</v>
      </c>
      <c r="D49">
        <f>D45+D46+D47+D48</f>
        <v>20765</v>
      </c>
    </row>
    <row r="51" spans="1:6" x14ac:dyDescent="0.25">
      <c r="A51" s="1" t="s">
        <v>8</v>
      </c>
      <c r="B51" s="2" t="s">
        <v>2</v>
      </c>
      <c r="C51" s="2" t="s">
        <v>3</v>
      </c>
      <c r="D51" s="2" t="s">
        <v>4</v>
      </c>
    </row>
    <row r="52" spans="1:6" x14ac:dyDescent="0.25">
      <c r="A52" t="s">
        <v>1</v>
      </c>
      <c r="B52">
        <v>13</v>
      </c>
      <c r="C52">
        <v>180</v>
      </c>
      <c r="D52">
        <f>B52*C52</f>
        <v>2340</v>
      </c>
    </row>
    <row r="53" spans="1:6" x14ac:dyDescent="0.25">
      <c r="A53" t="s">
        <v>13</v>
      </c>
      <c r="B53">
        <v>52</v>
      </c>
      <c r="C53">
        <v>180</v>
      </c>
      <c r="D53">
        <f>B53*C53</f>
        <v>9360</v>
      </c>
    </row>
    <row r="54" spans="1:6" x14ac:dyDescent="0.25">
      <c r="A54" t="s">
        <v>6</v>
      </c>
      <c r="B54">
        <v>26</v>
      </c>
      <c r="C54">
        <v>44</v>
      </c>
      <c r="D54">
        <f>B54*C54</f>
        <v>1144</v>
      </c>
    </row>
    <row r="55" spans="1:6" x14ac:dyDescent="0.25">
      <c r="A55" t="s">
        <v>14</v>
      </c>
      <c r="B55">
        <v>14</v>
      </c>
      <c r="C55">
        <v>180</v>
      </c>
      <c r="D55">
        <f>B55*C55</f>
        <v>2520</v>
      </c>
    </row>
    <row r="56" spans="1:6" x14ac:dyDescent="0.25">
      <c r="C56" s="2" t="s">
        <v>7</v>
      </c>
      <c r="D56">
        <f>D52+D53+D54+D55</f>
        <v>15364</v>
      </c>
    </row>
    <row r="57" spans="1:6" x14ac:dyDescent="0.25">
      <c r="C57" s="3" t="s">
        <v>9</v>
      </c>
      <c r="D57">
        <f>D49+D56</f>
        <v>36129</v>
      </c>
    </row>
    <row r="58" spans="1:6" x14ac:dyDescent="0.25">
      <c r="C58" s="4" t="s">
        <v>10</v>
      </c>
      <c r="D58">
        <v>5.5</v>
      </c>
      <c r="F58">
        <v>6</v>
      </c>
    </row>
    <row r="59" spans="1:6" x14ac:dyDescent="0.25">
      <c r="C59" t="s">
        <v>11</v>
      </c>
      <c r="D59">
        <f>D57*D58</f>
        <v>198709.5</v>
      </c>
      <c r="F59">
        <f>D57*F58</f>
        <v>216774</v>
      </c>
    </row>
    <row r="60" spans="1:6" x14ac:dyDescent="0.25">
      <c r="C60" s="6">
        <v>0.08</v>
      </c>
      <c r="D60">
        <f>D59*1.08</f>
        <v>214606.26</v>
      </c>
      <c r="F60">
        <f>F59*1.08</f>
        <v>234115.92</v>
      </c>
    </row>
    <row r="63" spans="1:6" x14ac:dyDescent="0.25">
      <c r="A63" t="s">
        <v>19</v>
      </c>
    </row>
    <row r="65" spans="1:4" x14ac:dyDescent="0.25">
      <c r="A65" s="1" t="s">
        <v>0</v>
      </c>
      <c r="B65" s="2" t="s">
        <v>2</v>
      </c>
      <c r="C65" s="2" t="s">
        <v>3</v>
      </c>
      <c r="D65" s="2" t="s">
        <v>4</v>
      </c>
    </row>
    <row r="66" spans="1:4" x14ac:dyDescent="0.25">
      <c r="A66" t="s">
        <v>1</v>
      </c>
      <c r="B66">
        <v>13</v>
      </c>
      <c r="C66">
        <v>251</v>
      </c>
      <c r="D66">
        <f>B66*C66</f>
        <v>3263</v>
      </c>
    </row>
    <row r="68" spans="1:4" x14ac:dyDescent="0.25">
      <c r="A68" t="s">
        <v>13</v>
      </c>
      <c r="B68">
        <v>52</v>
      </c>
      <c r="C68">
        <v>251</v>
      </c>
      <c r="D68">
        <f>B68*C68</f>
        <v>13052</v>
      </c>
    </row>
    <row r="69" spans="1:4" x14ac:dyDescent="0.25">
      <c r="A69" t="s">
        <v>6</v>
      </c>
      <c r="B69">
        <v>26</v>
      </c>
      <c r="C69">
        <v>36</v>
      </c>
      <c r="D69">
        <f>B69*C69</f>
        <v>936</v>
      </c>
    </row>
    <row r="70" spans="1:4" x14ac:dyDescent="0.25">
      <c r="A70" t="s">
        <v>14</v>
      </c>
      <c r="B70">
        <v>14</v>
      </c>
      <c r="C70">
        <v>251</v>
      </c>
      <c r="D70">
        <f>B70*C70</f>
        <v>3514</v>
      </c>
    </row>
    <row r="72" spans="1:4" x14ac:dyDescent="0.25">
      <c r="C72" s="2" t="s">
        <v>7</v>
      </c>
      <c r="D72">
        <f>D66+D67+D68+D69+D70+D71</f>
        <v>20765</v>
      </c>
    </row>
    <row r="74" spans="1:4" x14ac:dyDescent="0.25">
      <c r="A74" s="1" t="s">
        <v>8</v>
      </c>
      <c r="B74" s="2" t="s">
        <v>2</v>
      </c>
      <c r="C74" s="2" t="s">
        <v>3</v>
      </c>
      <c r="D74" s="2" t="s">
        <v>4</v>
      </c>
    </row>
    <row r="75" spans="1:4" x14ac:dyDescent="0.25">
      <c r="A75" t="s">
        <v>1</v>
      </c>
      <c r="B75">
        <v>13</v>
      </c>
      <c r="C75">
        <v>180</v>
      </c>
      <c r="D75">
        <f t="shared" ref="D75:D80" si="1">B75*C75</f>
        <v>2340</v>
      </c>
    </row>
    <row r="76" spans="1:4" x14ac:dyDescent="0.25">
      <c r="A76" t="s">
        <v>18</v>
      </c>
      <c r="B76">
        <v>13</v>
      </c>
      <c r="C76">
        <v>14</v>
      </c>
      <c r="D76">
        <f t="shared" si="1"/>
        <v>182</v>
      </c>
    </row>
    <row r="77" spans="1:4" x14ac:dyDescent="0.25">
      <c r="A77" t="s">
        <v>13</v>
      </c>
      <c r="B77">
        <v>52</v>
      </c>
      <c r="C77">
        <v>180</v>
      </c>
      <c r="D77">
        <f t="shared" si="1"/>
        <v>9360</v>
      </c>
    </row>
    <row r="78" spans="1:4" x14ac:dyDescent="0.25">
      <c r="A78" t="s">
        <v>6</v>
      </c>
      <c r="B78">
        <v>26</v>
      </c>
      <c r="C78">
        <v>44</v>
      </c>
      <c r="D78">
        <f t="shared" si="1"/>
        <v>1144</v>
      </c>
    </row>
    <row r="79" spans="1:4" x14ac:dyDescent="0.25">
      <c r="A79" t="s">
        <v>14</v>
      </c>
      <c r="B79">
        <v>14</v>
      </c>
      <c r="C79">
        <v>180</v>
      </c>
      <c r="D79">
        <f t="shared" si="1"/>
        <v>2520</v>
      </c>
    </row>
    <row r="80" spans="1:4" x14ac:dyDescent="0.25">
      <c r="A80" t="s">
        <v>17</v>
      </c>
      <c r="B80">
        <v>13</v>
      </c>
      <c r="C80">
        <v>14</v>
      </c>
      <c r="D80">
        <f t="shared" si="1"/>
        <v>182</v>
      </c>
    </row>
    <row r="81" spans="1:6" x14ac:dyDescent="0.25">
      <c r="C81" s="2" t="s">
        <v>7</v>
      </c>
      <c r="D81">
        <f>D75+D76+D77+D78+D79+D80</f>
        <v>15728</v>
      </c>
    </row>
    <row r="82" spans="1:6" x14ac:dyDescent="0.25">
      <c r="C82" s="3" t="s">
        <v>9</v>
      </c>
      <c r="D82">
        <f>D72+D81</f>
        <v>36493</v>
      </c>
    </row>
    <row r="83" spans="1:6" x14ac:dyDescent="0.25">
      <c r="C83" s="4" t="s">
        <v>10</v>
      </c>
      <c r="D83">
        <v>5.5</v>
      </c>
      <c r="F83">
        <v>6</v>
      </c>
    </row>
    <row r="84" spans="1:6" x14ac:dyDescent="0.25">
      <c r="C84" t="s">
        <v>11</v>
      </c>
      <c r="D84">
        <f>D82*D83</f>
        <v>200711.5</v>
      </c>
      <c r="F84">
        <f>D82*F83</f>
        <v>218958</v>
      </c>
    </row>
    <row r="85" spans="1:6" x14ac:dyDescent="0.25">
      <c r="C85" s="6">
        <v>0.08</v>
      </c>
      <c r="D85">
        <f>D84*1.08</f>
        <v>216768.42</v>
      </c>
      <c r="F85">
        <f>F84*1.08</f>
        <v>236474.64</v>
      </c>
    </row>
    <row r="88" spans="1:6" x14ac:dyDescent="0.25">
      <c r="A88" t="s">
        <v>20</v>
      </c>
    </row>
    <row r="90" spans="1:6" x14ac:dyDescent="0.25">
      <c r="A90" s="1" t="s">
        <v>0</v>
      </c>
      <c r="B90" s="2" t="s">
        <v>2</v>
      </c>
      <c r="C90" s="2" t="s">
        <v>3</v>
      </c>
      <c r="D90" s="2" t="s">
        <v>4</v>
      </c>
    </row>
    <row r="91" spans="1:6" x14ac:dyDescent="0.25">
      <c r="A91" t="s">
        <v>1</v>
      </c>
      <c r="B91">
        <v>13</v>
      </c>
      <c r="C91">
        <v>251</v>
      </c>
      <c r="D91">
        <f t="shared" ref="D91:D96" si="2">B91*C91</f>
        <v>3263</v>
      </c>
    </row>
    <row r="92" spans="1:6" x14ac:dyDescent="0.25">
      <c r="A92" t="s">
        <v>22</v>
      </c>
      <c r="B92">
        <v>26</v>
      </c>
      <c r="C92">
        <v>36</v>
      </c>
      <c r="D92">
        <f t="shared" si="2"/>
        <v>936</v>
      </c>
    </row>
    <row r="93" spans="1:6" x14ac:dyDescent="0.25">
      <c r="A93" t="s">
        <v>13</v>
      </c>
      <c r="B93">
        <v>52</v>
      </c>
      <c r="C93">
        <v>251</v>
      </c>
      <c r="D93">
        <f t="shared" si="2"/>
        <v>13052</v>
      </c>
    </row>
    <row r="94" spans="1:6" x14ac:dyDescent="0.25">
      <c r="A94" t="s">
        <v>6</v>
      </c>
      <c r="B94">
        <v>26</v>
      </c>
      <c r="C94">
        <v>36</v>
      </c>
      <c r="D94">
        <f t="shared" si="2"/>
        <v>936</v>
      </c>
    </row>
    <row r="95" spans="1:6" x14ac:dyDescent="0.25">
      <c r="A95" t="s">
        <v>14</v>
      </c>
      <c r="B95">
        <v>14</v>
      </c>
      <c r="C95">
        <v>251</v>
      </c>
      <c r="D95">
        <f t="shared" si="2"/>
        <v>3514</v>
      </c>
    </row>
    <row r="96" spans="1:6" x14ac:dyDescent="0.25">
      <c r="A96" t="s">
        <v>21</v>
      </c>
      <c r="B96">
        <v>25</v>
      </c>
      <c r="C96">
        <v>36</v>
      </c>
      <c r="D96">
        <f t="shared" si="2"/>
        <v>900</v>
      </c>
    </row>
    <row r="97" spans="1:6" x14ac:dyDescent="0.25">
      <c r="C97" s="2" t="s">
        <v>7</v>
      </c>
      <c r="D97">
        <f>D91+D92+D93+D94+D95+D96</f>
        <v>22601</v>
      </c>
    </row>
    <row r="99" spans="1:6" x14ac:dyDescent="0.25">
      <c r="A99" s="1" t="s">
        <v>8</v>
      </c>
      <c r="B99" s="2" t="s">
        <v>2</v>
      </c>
      <c r="C99" s="2" t="s">
        <v>3</v>
      </c>
      <c r="D99" s="2" t="s">
        <v>4</v>
      </c>
    </row>
    <row r="100" spans="1:6" x14ac:dyDescent="0.25">
      <c r="A100" t="s">
        <v>1</v>
      </c>
      <c r="B100">
        <v>13</v>
      </c>
      <c r="C100">
        <v>180</v>
      </c>
      <c r="D100">
        <f t="shared" ref="D100:D105" si="3">B100*C100</f>
        <v>2340</v>
      </c>
    </row>
    <row r="101" spans="1:6" x14ac:dyDescent="0.25">
      <c r="A101" t="s">
        <v>21</v>
      </c>
      <c r="B101">
        <v>26</v>
      </c>
      <c r="C101">
        <v>44</v>
      </c>
      <c r="D101">
        <f t="shared" si="3"/>
        <v>1144</v>
      </c>
    </row>
    <row r="102" spans="1:6" x14ac:dyDescent="0.25">
      <c r="A102" t="s">
        <v>13</v>
      </c>
      <c r="B102">
        <v>52</v>
      </c>
      <c r="C102">
        <v>180</v>
      </c>
      <c r="D102">
        <f t="shared" si="3"/>
        <v>9360</v>
      </c>
    </row>
    <row r="103" spans="1:6" x14ac:dyDescent="0.25">
      <c r="A103" t="s">
        <v>6</v>
      </c>
      <c r="B103">
        <v>26</v>
      </c>
      <c r="C103">
        <v>44</v>
      </c>
      <c r="D103">
        <f t="shared" si="3"/>
        <v>1144</v>
      </c>
    </row>
    <row r="104" spans="1:6" x14ac:dyDescent="0.25">
      <c r="A104" t="s">
        <v>14</v>
      </c>
      <c r="B104">
        <v>14</v>
      </c>
      <c r="C104">
        <v>180</v>
      </c>
      <c r="D104">
        <f t="shared" si="3"/>
        <v>2520</v>
      </c>
    </row>
    <row r="105" spans="1:6" x14ac:dyDescent="0.25">
      <c r="A105" t="s">
        <v>21</v>
      </c>
      <c r="B105">
        <v>25</v>
      </c>
      <c r="C105">
        <v>44</v>
      </c>
      <c r="D105">
        <f t="shared" si="3"/>
        <v>1100</v>
      </c>
    </row>
    <row r="106" spans="1:6" x14ac:dyDescent="0.25">
      <c r="C106" s="2" t="s">
        <v>7</v>
      </c>
      <c r="D106">
        <f>D100+D101+D102+D103+D104+D105</f>
        <v>17608</v>
      </c>
    </row>
    <row r="107" spans="1:6" x14ac:dyDescent="0.25">
      <c r="C107" s="3" t="s">
        <v>9</v>
      </c>
      <c r="D107">
        <f>D97+D106</f>
        <v>40209</v>
      </c>
    </row>
    <row r="108" spans="1:6" x14ac:dyDescent="0.25">
      <c r="C108" s="4" t="s">
        <v>10</v>
      </c>
      <c r="D108">
        <v>5.5</v>
      </c>
      <c r="F108">
        <v>6</v>
      </c>
    </row>
    <row r="109" spans="1:6" x14ac:dyDescent="0.25">
      <c r="C109" t="s">
        <v>11</v>
      </c>
      <c r="D109">
        <f>D107*D108</f>
        <v>221149.5</v>
      </c>
      <c r="F109">
        <f>D107*F108</f>
        <v>241254</v>
      </c>
    </row>
    <row r="110" spans="1:6" x14ac:dyDescent="0.25">
      <c r="C110" s="6">
        <v>0.08</v>
      </c>
      <c r="D110">
        <f>D109*1.08</f>
        <v>238841.46000000002</v>
      </c>
      <c r="F110">
        <f>F109*1.08</f>
        <v>260554.32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I6" sqref="H6:I6"/>
    </sheetView>
  </sheetViews>
  <sheetFormatPr defaultRowHeight="15" x14ac:dyDescent="0.25"/>
  <cols>
    <col min="1" max="1" width="49.28515625" customWidth="1"/>
    <col min="2" max="2" width="17.7109375" customWidth="1"/>
    <col min="3" max="3" width="24" customWidth="1"/>
    <col min="4" max="4" width="19.28515625" style="14" customWidth="1"/>
    <col min="5" max="7" width="9.140625" style="13"/>
  </cols>
  <sheetData>
    <row r="1" spans="1:4" x14ac:dyDescent="0.25">
      <c r="D1" s="15" t="s">
        <v>35</v>
      </c>
    </row>
    <row r="2" spans="1:4" x14ac:dyDescent="0.25">
      <c r="A2" s="8"/>
      <c r="B2" s="8"/>
      <c r="C2" s="8"/>
      <c r="D2" s="8"/>
    </row>
    <row r="3" spans="1:4" ht="22.5" customHeight="1" x14ac:dyDescent="0.25">
      <c r="A3" s="9" t="s">
        <v>23</v>
      </c>
      <c r="B3" s="11" t="s">
        <v>24</v>
      </c>
      <c r="C3" s="11" t="s">
        <v>25</v>
      </c>
      <c r="D3" s="11" t="s">
        <v>26</v>
      </c>
    </row>
    <row r="4" spans="1:4" x14ac:dyDescent="0.25">
      <c r="A4" s="8" t="s">
        <v>1</v>
      </c>
      <c r="B4" s="10">
        <v>13</v>
      </c>
      <c r="C4" s="10">
        <v>251</v>
      </c>
      <c r="D4" s="10">
        <f>B4*C4</f>
        <v>3263</v>
      </c>
    </row>
    <row r="5" spans="1:4" x14ac:dyDescent="0.25">
      <c r="A5" s="8" t="s">
        <v>30</v>
      </c>
      <c r="B5" s="10">
        <v>13</v>
      </c>
      <c r="C5" s="10">
        <v>30</v>
      </c>
      <c r="D5" s="10">
        <f t="shared" ref="D5:D9" si="0">B5*C5</f>
        <v>390</v>
      </c>
    </row>
    <row r="6" spans="1:4" x14ac:dyDescent="0.25">
      <c r="A6" s="8" t="s">
        <v>27</v>
      </c>
      <c r="B6" s="10">
        <v>52</v>
      </c>
      <c r="C6" s="10">
        <v>251</v>
      </c>
      <c r="D6" s="10">
        <f t="shared" si="0"/>
        <v>13052</v>
      </c>
    </row>
    <row r="7" spans="1:4" x14ac:dyDescent="0.25">
      <c r="A7" s="8" t="s">
        <v>28</v>
      </c>
      <c r="B7" s="10">
        <v>52</v>
      </c>
      <c r="C7" s="10">
        <v>30</v>
      </c>
      <c r="D7" s="10">
        <f t="shared" si="0"/>
        <v>1560</v>
      </c>
    </row>
    <row r="8" spans="1:4" x14ac:dyDescent="0.25">
      <c r="A8" s="8" t="s">
        <v>29</v>
      </c>
      <c r="B8" s="10">
        <v>14</v>
      </c>
      <c r="C8" s="10">
        <v>251</v>
      </c>
      <c r="D8" s="10">
        <f t="shared" si="0"/>
        <v>3514</v>
      </c>
    </row>
    <row r="9" spans="1:4" x14ac:dyDescent="0.25">
      <c r="A9" s="8" t="s">
        <v>30</v>
      </c>
      <c r="B9" s="10">
        <v>13</v>
      </c>
      <c r="C9" s="10">
        <v>30</v>
      </c>
      <c r="D9" s="10">
        <f t="shared" si="0"/>
        <v>390</v>
      </c>
    </row>
    <row r="10" spans="1:4" ht="24.75" customHeight="1" x14ac:dyDescent="0.25">
      <c r="A10" s="8"/>
      <c r="B10" s="10"/>
      <c r="C10" s="11" t="s">
        <v>7</v>
      </c>
      <c r="D10" s="10">
        <f>D4+D5+D6+D7+D8+D9</f>
        <v>22169</v>
      </c>
    </row>
    <row r="11" spans="1:4" x14ac:dyDescent="0.25">
      <c r="A11" s="9" t="s">
        <v>31</v>
      </c>
      <c r="B11" s="11" t="s">
        <v>24</v>
      </c>
      <c r="C11" s="11" t="s">
        <v>25</v>
      </c>
      <c r="D11" s="11" t="s">
        <v>26</v>
      </c>
    </row>
    <row r="12" spans="1:4" x14ac:dyDescent="0.25">
      <c r="A12" s="8" t="s">
        <v>1</v>
      </c>
      <c r="B12" s="10">
        <v>13</v>
      </c>
      <c r="C12" s="10">
        <v>180</v>
      </c>
      <c r="D12" s="10">
        <f t="shared" ref="D12:D17" si="1">B12*C12</f>
        <v>2340</v>
      </c>
    </row>
    <row r="13" spans="1:4" x14ac:dyDescent="0.25">
      <c r="A13" s="8" t="s">
        <v>30</v>
      </c>
      <c r="B13" s="10">
        <v>13</v>
      </c>
      <c r="C13" s="10">
        <v>44</v>
      </c>
      <c r="D13" s="10">
        <f t="shared" si="1"/>
        <v>572</v>
      </c>
    </row>
    <row r="14" spans="1:4" x14ac:dyDescent="0.25">
      <c r="A14" s="8" t="s">
        <v>27</v>
      </c>
      <c r="B14" s="10">
        <v>52</v>
      </c>
      <c r="C14" s="10">
        <v>180</v>
      </c>
      <c r="D14" s="10">
        <f t="shared" si="1"/>
        <v>9360</v>
      </c>
    </row>
    <row r="15" spans="1:4" x14ac:dyDescent="0.25">
      <c r="A15" s="8" t="s">
        <v>28</v>
      </c>
      <c r="B15" s="10">
        <v>52</v>
      </c>
      <c r="C15" s="10">
        <v>44</v>
      </c>
      <c r="D15" s="10">
        <f t="shared" si="1"/>
        <v>2288</v>
      </c>
    </row>
    <row r="16" spans="1:4" x14ac:dyDescent="0.25">
      <c r="A16" s="8" t="s">
        <v>29</v>
      </c>
      <c r="B16" s="10">
        <v>14</v>
      </c>
      <c r="C16" s="10">
        <v>180</v>
      </c>
      <c r="D16" s="10">
        <f t="shared" si="1"/>
        <v>2520</v>
      </c>
    </row>
    <row r="17" spans="1:4" x14ac:dyDescent="0.25">
      <c r="A17" s="8" t="s">
        <v>30</v>
      </c>
      <c r="B17" s="10">
        <v>13</v>
      </c>
      <c r="C17" s="10">
        <v>44</v>
      </c>
      <c r="D17" s="10">
        <f t="shared" si="1"/>
        <v>572</v>
      </c>
    </row>
    <row r="18" spans="1:4" x14ac:dyDescent="0.25">
      <c r="A18" s="8"/>
      <c r="B18" s="8"/>
      <c r="C18" s="9" t="s">
        <v>7</v>
      </c>
      <c r="D18" s="10">
        <f>D12+D13+D14+D15+D16+D17</f>
        <v>17652</v>
      </c>
    </row>
    <row r="19" spans="1:4" x14ac:dyDescent="0.25">
      <c r="A19" s="8"/>
      <c r="B19" s="8"/>
      <c r="C19" s="8" t="s">
        <v>9</v>
      </c>
      <c r="D19" s="10">
        <f>D10+D18</f>
        <v>39821</v>
      </c>
    </row>
    <row r="20" spans="1:4" x14ac:dyDescent="0.25">
      <c r="A20" s="8"/>
      <c r="B20" s="8"/>
      <c r="C20" s="8" t="s">
        <v>10</v>
      </c>
      <c r="D20" s="10"/>
    </row>
    <row r="21" spans="1:4" x14ac:dyDescent="0.25">
      <c r="A21" s="8"/>
      <c r="B21" s="8"/>
      <c r="C21" s="8" t="s">
        <v>32</v>
      </c>
      <c r="D21" s="10">
        <f>D19*D20</f>
        <v>0</v>
      </c>
    </row>
    <row r="22" spans="1:4" x14ac:dyDescent="0.25">
      <c r="A22" s="8"/>
      <c r="B22" s="8"/>
      <c r="C22" s="12" t="s">
        <v>33</v>
      </c>
      <c r="D22" s="10">
        <f>D21*1.08</f>
        <v>0</v>
      </c>
    </row>
    <row r="23" spans="1:4" x14ac:dyDescent="0.25">
      <c r="A23" s="8"/>
      <c r="B23" s="8"/>
      <c r="C23" s="8" t="s">
        <v>34</v>
      </c>
      <c r="D23" s="8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2019-12-23T09:48:10Z</dcterms:modified>
</cp:coreProperties>
</file>